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461" windowWidth="20730" windowHeight="11760" activeTab="2"/>
  </bookViews>
  <sheets>
    <sheet name="NOTES" sheetId="1" r:id="rId1"/>
    <sheet name="Summary" sheetId="2" r:id="rId2"/>
    <sheet name="Detail" sheetId="3" r:id="rId3"/>
    <sheet name=" Example" sheetId="4" r:id="rId4"/>
  </sheets>
  <definedNames>
    <definedName name="Exch_Rate">'Summary'!$B$17</definedName>
    <definedName name="Loc_curr">'Summary'!$B$15</definedName>
    <definedName name="_xlnm.Print_Area" localSheetId="1">'Summary'!$A$1:$G$62</definedName>
    <definedName name="_xlnm.Print_Titles" localSheetId="2">'Detail'!$1:$3</definedName>
    <definedName name="Rate_euro_local_currency">'Summary'!$B$17</definedName>
  </definedNames>
  <calcPr fullCalcOnLoad="1"/>
</workbook>
</file>

<file path=xl/sharedStrings.xml><?xml version="1.0" encoding="utf-8"?>
<sst xmlns="http://schemas.openxmlformats.org/spreadsheetml/2006/main" count="293" uniqueCount="192">
  <si>
    <t>Amount in local currency</t>
  </si>
  <si>
    <t>Amount in Euro</t>
  </si>
  <si>
    <t>BUDGET ITEMS</t>
  </si>
  <si>
    <t>Local currency</t>
  </si>
  <si>
    <t xml:space="preserve">Amount in </t>
  </si>
  <si>
    <t>Euro</t>
  </si>
  <si>
    <t>Institutional costs percentage</t>
  </si>
  <si>
    <t>I   GENERAL INFORMATION</t>
  </si>
  <si>
    <t>1st Quarter</t>
  </si>
  <si>
    <t>2nd Quarter</t>
  </si>
  <si>
    <t>3rd Quarter</t>
  </si>
  <si>
    <t>5th Quarter</t>
  </si>
  <si>
    <t>6th Quarter</t>
  </si>
  <si>
    <t>Amount in Euros</t>
  </si>
  <si>
    <t>Amount in Local Currency</t>
  </si>
  <si>
    <t>a. Salary costs</t>
  </si>
  <si>
    <t>b. Sub-contractor costs</t>
  </si>
  <si>
    <t>1. Project Costs</t>
  </si>
  <si>
    <t>2. Institutional Costs</t>
  </si>
  <si>
    <t>check web site www.oanda.com/convert/classic</t>
  </si>
  <si>
    <t>c. Training costs</t>
  </si>
  <si>
    <t>d. Transport Costs</t>
  </si>
  <si>
    <t>e. Travelling Expenses</t>
  </si>
  <si>
    <t>f. Equipment</t>
  </si>
  <si>
    <t>g. Other materials</t>
  </si>
  <si>
    <t>h. Other project costs</t>
  </si>
  <si>
    <t xml:space="preserve">i.     Sub-total project costs </t>
  </si>
  <si>
    <t>j. Salary costs (support staff)</t>
  </si>
  <si>
    <t>k. Communication office costs</t>
  </si>
  <si>
    <t>l. Office running costs</t>
  </si>
  <si>
    <t>m.  Other institutional costs</t>
  </si>
  <si>
    <t>n.    Sub-total Institutional Costs</t>
  </si>
  <si>
    <t xml:space="preserve">o.    Sub-total </t>
  </si>
  <si>
    <t>q.                   TOTAL BUDGET</t>
  </si>
  <si>
    <t>Funding Programme</t>
  </si>
  <si>
    <t>III  LIQUIDITY PROGNOSIS</t>
  </si>
  <si>
    <t>Project Title</t>
  </si>
  <si>
    <t>Project Country</t>
  </si>
  <si>
    <t>II    OVERVIEW OF BUDGET BREAKDOWN</t>
  </si>
  <si>
    <t>4th Quarter</t>
  </si>
  <si>
    <t xml:space="preserve">             Budget Items          </t>
  </si>
  <si>
    <t>Quantity</t>
  </si>
  <si>
    <t>1.Project Costs</t>
  </si>
  <si>
    <t>2. INSTITUTIONAL SUPPORT</t>
  </si>
  <si>
    <t>Unit cost</t>
  </si>
  <si>
    <t>Total cost</t>
  </si>
  <si>
    <t>Total Cost</t>
  </si>
  <si>
    <t>Unit</t>
  </si>
  <si>
    <t>SUB-TOTAL (a)</t>
  </si>
  <si>
    <r>
      <t xml:space="preserve">a) </t>
    </r>
    <r>
      <rPr>
        <b/>
        <sz val="10"/>
        <rFont val="Arial"/>
        <family val="2"/>
      </rPr>
      <t>Salary costs</t>
    </r>
  </si>
  <si>
    <r>
      <t xml:space="preserve">b) </t>
    </r>
    <r>
      <rPr>
        <b/>
        <sz val="10"/>
        <rFont val="Arial"/>
        <family val="2"/>
      </rPr>
      <t>Sub-contractors costs</t>
    </r>
  </si>
  <si>
    <t>SUB-TOTAL (b)</t>
  </si>
  <si>
    <t>c) Training costs</t>
  </si>
  <si>
    <t>SUB-TOTAL (c)</t>
  </si>
  <si>
    <r>
      <t xml:space="preserve">d)  </t>
    </r>
    <r>
      <rPr>
        <b/>
        <sz val="10"/>
        <rFont val="Arial"/>
        <family val="2"/>
      </rPr>
      <t>Transport costs</t>
    </r>
  </si>
  <si>
    <t>SUB-TOTAL (d)</t>
  </si>
  <si>
    <r>
      <t xml:space="preserve">e) </t>
    </r>
    <r>
      <rPr>
        <b/>
        <sz val="10"/>
        <rFont val="Arial"/>
        <family val="2"/>
      </rPr>
      <t>Travelling expenses</t>
    </r>
  </si>
  <si>
    <t>SUB-TOTAL (e)</t>
  </si>
  <si>
    <r>
      <t>f)</t>
    </r>
    <r>
      <rPr>
        <b/>
        <sz val="10"/>
        <rFont val="Arial"/>
        <family val="2"/>
      </rPr>
      <t xml:space="preserve"> Equipment costs</t>
    </r>
  </si>
  <si>
    <t>SUB-TOTAL (f)</t>
  </si>
  <si>
    <r>
      <t xml:space="preserve">g) </t>
    </r>
    <r>
      <rPr>
        <b/>
        <sz val="10"/>
        <rFont val="Arial"/>
        <family val="2"/>
      </rPr>
      <t>Other material costs</t>
    </r>
  </si>
  <si>
    <t>SUB-TOTAL (g)</t>
  </si>
  <si>
    <r>
      <t xml:space="preserve">h) </t>
    </r>
    <r>
      <rPr>
        <b/>
        <sz val="10"/>
        <rFont val="Arial"/>
        <family val="2"/>
      </rPr>
      <t>Other project costs</t>
    </r>
  </si>
  <si>
    <t>Secretary</t>
  </si>
  <si>
    <t>SUB-TOTAL (h)</t>
  </si>
  <si>
    <t>SUB-TOTAL (j)</t>
  </si>
  <si>
    <t>j) Salary costs (support staff)</t>
  </si>
  <si>
    <t>k) Communication office costs</t>
  </si>
  <si>
    <t>Internet</t>
  </si>
  <si>
    <t>Telephone</t>
  </si>
  <si>
    <t>SUB-TOTAL (k)</t>
  </si>
  <si>
    <t>Rents</t>
  </si>
  <si>
    <t>Water</t>
  </si>
  <si>
    <t>SUB-TOTAL (l)</t>
  </si>
  <si>
    <t>l) Office running costs (site office)</t>
  </si>
  <si>
    <t>m) Other institutional costs</t>
  </si>
  <si>
    <t>I SUB-TOTAL A (a+b+c+d+e+f+h)</t>
  </si>
  <si>
    <t>n) SUB-TOTAL B (j+k+L+m)</t>
  </si>
  <si>
    <t>SUB-TOTAL (m)</t>
  </si>
  <si>
    <t>o) SUB-TOTAL C (A+B)</t>
  </si>
  <si>
    <t>p)  Unforseen - maximum 5% SUB-TOTAL C (o)</t>
  </si>
  <si>
    <t>q) GRAND TOTAL</t>
  </si>
  <si>
    <t>Check</t>
  </si>
  <si>
    <t>Accountant / bookkeeper</t>
  </si>
  <si>
    <t>Other</t>
  </si>
  <si>
    <t>Posting of letters etc</t>
  </si>
  <si>
    <t xml:space="preserve">Electricity &amp; Light </t>
  </si>
  <si>
    <t>Local Currency</t>
  </si>
  <si>
    <t>Exch. Rate local currency - euro</t>
  </si>
  <si>
    <t>Local currency name</t>
  </si>
  <si>
    <t>FCFA</t>
  </si>
  <si>
    <t>months</t>
  </si>
  <si>
    <t>Fisheries expert (field trainer)</t>
  </si>
  <si>
    <t>days</t>
  </si>
  <si>
    <t>Conservation Biologist</t>
  </si>
  <si>
    <t>Stationery for training</t>
  </si>
  <si>
    <t>lumpsum</t>
  </si>
  <si>
    <t>Hire of training hall (16 days)</t>
  </si>
  <si>
    <t>trips</t>
  </si>
  <si>
    <t>pairs</t>
  </si>
  <si>
    <t>GPS</t>
  </si>
  <si>
    <t>receivers</t>
  </si>
  <si>
    <t>2nd hand Laptop and accessories</t>
  </si>
  <si>
    <t>set</t>
  </si>
  <si>
    <t>piece</t>
  </si>
  <si>
    <t>Snorkelling equipment</t>
  </si>
  <si>
    <t>Bird Identification Books</t>
  </si>
  <si>
    <t>volumes</t>
  </si>
  <si>
    <t>Digital Camera &amp;accessories</t>
  </si>
  <si>
    <t>Newsletter printing</t>
  </si>
  <si>
    <t>posters</t>
  </si>
  <si>
    <t>Posters printing</t>
  </si>
  <si>
    <t>newsletters</t>
  </si>
  <si>
    <t>Stickers and gum</t>
  </si>
  <si>
    <t>Base maps</t>
  </si>
  <si>
    <t>maps</t>
  </si>
  <si>
    <t>Leaflets printing</t>
  </si>
  <si>
    <t>leaflets</t>
  </si>
  <si>
    <t>columns</t>
  </si>
  <si>
    <t>Television Presentations (15 min)</t>
  </si>
  <si>
    <t>slot</t>
  </si>
  <si>
    <t>Office guard (night)</t>
  </si>
  <si>
    <t>Posting of letters</t>
  </si>
  <si>
    <t>1EURO=655.957CFA</t>
  </si>
  <si>
    <t>SUB-TOTAL Salary Costs (a)</t>
  </si>
  <si>
    <t>SUB-TOTAL Sub-contractors costs (b)</t>
  </si>
  <si>
    <t>SUB-TOTAL Training costs (c)</t>
  </si>
  <si>
    <t>SUB-TOTAL Transport costs (d)</t>
  </si>
  <si>
    <t>SUB-TOTAL Traveling expenses (e)</t>
  </si>
  <si>
    <r>
      <t xml:space="preserve">e) </t>
    </r>
    <r>
      <rPr>
        <b/>
        <sz val="10"/>
        <rFont val="Arial"/>
        <family val="2"/>
      </rPr>
      <t>Traveling expenses</t>
    </r>
  </si>
  <si>
    <t>SUB-TOTAL Equipment costs (f)</t>
  </si>
  <si>
    <t>SUB-TOTAL Other material costs (g)</t>
  </si>
  <si>
    <t>SUB-TOTAL Other project costs (h)</t>
  </si>
  <si>
    <t>SUB-TOTAL Salary costs (support staff) (j)</t>
  </si>
  <si>
    <t>SUB-TOTAL Communication office costs (k)</t>
  </si>
  <si>
    <t>SUB-TOTAL Office running costs (l)</t>
  </si>
  <si>
    <t>l) Office running costs</t>
  </si>
  <si>
    <t>SUB-TOTAL Other institutional costs (m)</t>
  </si>
  <si>
    <t>p)  Unforseen - maximum 5% of SUB-TOTAL C (o)</t>
  </si>
  <si>
    <t>How to fill in the budget template.</t>
  </si>
  <si>
    <t>Project Duration (months)</t>
  </si>
  <si>
    <t>1. Please note that all the cells in yellow are protected, please do not enter any information in the yellow cells. This is because the yellow cells are linked to other cells within this Excel file.</t>
  </si>
  <si>
    <t>2. Start by filling in the relevant details about your organisation and the project in section I on the "Summary" sheet within this Excel file (see tabs at the bottom of this page)</t>
  </si>
  <si>
    <t>3. Make sure that you enter the Exchange rate for your local currency in Section I of the "Summary" sheet. For example, if 1 Euro buys 375 of your local currency, type 375 into the correct cell, cell B17.</t>
  </si>
  <si>
    <t>4. Once you have filled in all the information in Section I of the "Summary" sheet, please now go to the "Example" sheet, where you will find an example of a detailed budget. Please look at this carefully.</t>
  </si>
  <si>
    <t xml:space="preserve">5. Now that you are familiar with the budget example, please go to the "Detail" sheet and begin to fill in the details related to your project. </t>
  </si>
  <si>
    <t>6. Please note that you must fill in quantities, units and unit costs. This means that if a salary is being paid for 20 months, and the amount is 500 per month, the following is filled in:</t>
  </si>
  <si>
    <t>Unit Cost</t>
  </si>
  <si>
    <t>month</t>
  </si>
  <si>
    <t>8. Please note that you do not need to fill in any totals, as this is calculated automatically by the Excel file. You will notice this as soon as you fill in some details.</t>
  </si>
  <si>
    <t>9. Once you have completed all the sections in the "Detail" sheet, you can then go to the "Summary" sheet where you will see all your budget details in summary form.</t>
  </si>
  <si>
    <t>10. When you are satisfied that your budget is complete and correct, you can send it to us with the other proposal information.</t>
  </si>
  <si>
    <t>11. If you have any problems with this Excel file, or there is something you would like explained in more detail, please contact:</t>
  </si>
  <si>
    <t>Please first read the information in the "Notes" sheet - click on the "Notes" tab at the bottom of this page.</t>
  </si>
  <si>
    <t>7th Quarter</t>
  </si>
  <si>
    <t>8th Quarter</t>
  </si>
  <si>
    <t>9th Quarter</t>
  </si>
  <si>
    <t>10th Quarter</t>
  </si>
  <si>
    <t>11th Quarter</t>
  </si>
  <si>
    <t>12th Quarter</t>
  </si>
  <si>
    <t>10. The last thing to fill in is the Liquidity Prognosis at the bottom of the "Summary" sheet. Here you fill in how much money you think you will need for each quarter (3 month period) of the lifetime of the project.</t>
  </si>
  <si>
    <t xml:space="preserve">       The total of these amounts must add up to the total project budget.</t>
  </si>
  <si>
    <t>lunches</t>
  </si>
  <si>
    <t>12 participant to 2 on site workshops = 24 return passages</t>
  </si>
  <si>
    <t>passages</t>
  </si>
  <si>
    <t>Newspaper Columns (space)</t>
  </si>
  <si>
    <t>Office rent</t>
  </si>
  <si>
    <t>%</t>
  </si>
  <si>
    <r>
      <t xml:space="preserve">Project co-ordinator </t>
    </r>
    <r>
      <rPr>
        <sz val="10"/>
        <rFont val="Arial"/>
        <family val="0"/>
      </rPr>
      <t>(</t>
    </r>
    <r>
      <rPr>
        <b/>
        <sz val="10"/>
        <rFont val="Arial"/>
        <family val="2"/>
      </rPr>
      <t>part-time @</t>
    </r>
    <r>
      <rPr>
        <sz val="10"/>
        <rFont val="Arial"/>
        <family val="0"/>
      </rPr>
      <t xml:space="preserve"> 80%</t>
    </r>
    <r>
      <rPr>
        <b/>
        <sz val="10"/>
        <rFont val="Arial"/>
        <family val="2"/>
      </rPr>
      <t>, i.e.</t>
    </r>
    <r>
      <rPr>
        <sz val="10"/>
        <rFont val="Arial"/>
        <family val="0"/>
      </rPr>
      <t xml:space="preserve"> 4 days per week)</t>
    </r>
  </si>
  <si>
    <t>Lunch (16 days training for 6 people = 96 lunches )</t>
  </si>
  <si>
    <r>
      <t>Lodging: 5 people for 10 days (meetings,workshops, etc.)=</t>
    </r>
    <r>
      <rPr>
        <b/>
        <sz val="10"/>
        <rFont val="Arial"/>
        <family val="2"/>
      </rPr>
      <t>50 days</t>
    </r>
  </si>
  <si>
    <r>
      <t xml:space="preserve">DSA for  5 people for </t>
    </r>
    <r>
      <rPr>
        <b/>
        <sz val="10"/>
        <rFont val="Arial"/>
        <family val="2"/>
      </rPr>
      <t xml:space="preserve">10 </t>
    </r>
    <r>
      <rPr>
        <sz val="10"/>
        <rFont val="Arial"/>
        <family val="0"/>
      </rPr>
      <t>days =</t>
    </r>
    <r>
      <rPr>
        <b/>
        <sz val="10"/>
        <rFont val="Arial"/>
        <family val="2"/>
      </rPr>
      <t xml:space="preserve"> 50 days</t>
    </r>
  </si>
  <si>
    <t>Boat ride / hire (project activities)</t>
  </si>
  <si>
    <t>Boat rides (Monitoring)</t>
  </si>
  <si>
    <t>Radio broadcasts</t>
  </si>
  <si>
    <t>broadcasts</t>
  </si>
  <si>
    <t>7. If a quantity is not relevant, then fill in a lump sum cost. Note that you must always give a detailed explanation of any lump sum cost which is Euro 1.000 (one thousand) or more.</t>
  </si>
  <si>
    <t>8a. Please note that institutional costs (Sub-total B) cannot be higher than 10% of the total project budget.</t>
  </si>
  <si>
    <t>must not be higher than 10%</t>
  </si>
  <si>
    <t>p. Unforeseen (max. 5% of "o")</t>
  </si>
  <si>
    <t>12. Please note that we would prefer that this Excel file is used for the preparation of your budget.</t>
  </si>
  <si>
    <t>Date of Exchange Rate</t>
  </si>
  <si>
    <t>For reporting only (in local currency)</t>
  </si>
  <si>
    <r>
      <t>Project expenses</t>
    </r>
    <r>
      <rPr>
        <sz val="10"/>
        <rFont val="Arial"/>
        <family val="0"/>
      </rPr>
      <t xml:space="preserve"> (</t>
    </r>
    <r>
      <rPr>
        <sz val="8"/>
        <rFont val="Arial"/>
        <family val="2"/>
      </rPr>
      <t>from project start date until reporting date)</t>
    </r>
  </si>
  <si>
    <t>Budget remaining</t>
  </si>
  <si>
    <t>Expected expenses next reporting period ¹</t>
  </si>
  <si>
    <t>¹ Not applicable to final financial reports. Please indicate the expenses that you actually expect to make between the first and the last day of the next reporting period.</t>
  </si>
  <si>
    <t>Explanations &amp; Comments on actual costs</t>
  </si>
  <si>
    <t>HAWEN</t>
  </si>
  <si>
    <t>Institution / NGO Name</t>
  </si>
  <si>
    <t>BUDGET FORMAT - HOAREC&amp;N / HAWEN</t>
  </si>
  <si>
    <t>HAWEN Comments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</si>
</sst>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h&quot;#,##0_);\(&quot;USh&quot;#,##0\)"/>
    <numFmt numFmtId="165" formatCode="&quot;USh&quot;#,##0_);[Red]\(&quot;USh&quot;#,##0\)"/>
    <numFmt numFmtId="166" formatCode="&quot;USh&quot;#,##0.00_);\(&quot;USh&quot;#,##0.00\)"/>
    <numFmt numFmtId="167" formatCode="&quot;USh&quot;#,##0.00_);[Red]\(&quot;USh&quot;#,##0.00\)"/>
    <numFmt numFmtId="168" formatCode="_(&quot;USh&quot;* #,##0_);_(&quot;USh&quot;* \(#,##0\);_(&quot;USh&quot;* &quot;-&quot;_);_(@_)"/>
    <numFmt numFmtId="169" formatCode="_(&quot;USh&quot;* #,##0.00_);_(&quot;USh&quot;* \(#,##0.00\);_(&quot;USh&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fl&quot;\ #,##0_-;&quot;fl&quot;\ #,##0\-"/>
    <numFmt numFmtId="187" formatCode="&quot;fl&quot;\ #,##0_-;[Red]&quot;fl&quot;\ #,##0\-"/>
    <numFmt numFmtId="188" formatCode="&quot;fl&quot;\ #,##0.00_-;&quot;fl&quot;\ #,##0.00\-"/>
    <numFmt numFmtId="189" formatCode="&quot;fl&quot;\ #,##0.00_-;[Red]&quot;fl&quot;\ #,##0.00\-"/>
    <numFmt numFmtId="190" formatCode="_-&quot;fl&quot;\ * #,##0_-;_-&quot;fl&quot;\ * #,##0\-;_-&quot;fl&quot;\ * &quot;-&quot;_-;_-@_-"/>
    <numFmt numFmtId="191" formatCode="_-&quot;fl&quot;\ * #,##0.00_-;_-&quot;fl&quot;\ * #,##0.00\-;_-&quot;fl&quot;\ *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Yes&quot;;&quot;Yes&quot;;&quot;No&quot;"/>
    <numFmt numFmtId="201" formatCode="&quot;True&quot;;&quot;True&quot;;&quot;False&quot;"/>
    <numFmt numFmtId="202" formatCode="&quot;On&quot;;&quot;On&quot;;&quot;Off&quot;"/>
    <numFmt numFmtId="203" formatCode="_-* #,##0.0_-;_-* #,##0.0\-;_-* &quot;-&quot;??_-;_-@_-"/>
    <numFmt numFmtId="204" formatCode="_-* #,##0_-;_-* #,##0\-;_-* &quot;-&quot;??_-;_-@_-"/>
    <numFmt numFmtId="205" formatCode="0.0"/>
    <numFmt numFmtId="206" formatCode="_(* #,##0_);_(* \(#,##0\);_(* &quot;-&quot;??_);_(@_)"/>
    <numFmt numFmtId="207" formatCode="0.0000000"/>
    <numFmt numFmtId="208" formatCode="0.000000"/>
    <numFmt numFmtId="209" formatCode="0.00000"/>
    <numFmt numFmtId="210" formatCode="0.00000000"/>
    <numFmt numFmtId="211" formatCode="0.0000"/>
    <numFmt numFmtId="212" formatCode="0.000"/>
    <numFmt numFmtId="213" formatCode="[$-413]dddd\ d\ mmmm\ yyyy"/>
    <numFmt numFmtId="214" formatCode="dd/mm/yyyy;@"/>
    <numFmt numFmtId="215" formatCode="[$€-2]\ #,##0.00_);[Red]\([$€-2]\ #,##0.00\)"/>
  </numFmts>
  <fonts count="59">
    <font>
      <sz val="10"/>
      <name val="Arial"/>
      <family val="0"/>
    </font>
    <font>
      <b/>
      <sz val="10"/>
      <name val="Arial"/>
      <family val="2"/>
    </font>
    <font>
      <sz val="8"/>
      <name val="Arial"/>
      <family val="2"/>
    </font>
    <font>
      <b/>
      <sz val="9"/>
      <name val="Arial"/>
      <family val="2"/>
    </font>
    <font>
      <b/>
      <sz val="10"/>
      <color indexed="10"/>
      <name val="Arial"/>
      <family val="2"/>
    </font>
    <font>
      <u val="single"/>
      <sz val="10"/>
      <color indexed="12"/>
      <name val="Arial"/>
      <family val="0"/>
    </font>
    <font>
      <u val="single"/>
      <sz val="10"/>
      <color indexed="36"/>
      <name val="Arial"/>
      <family val="0"/>
    </font>
    <font>
      <b/>
      <sz val="8"/>
      <name val="Arial"/>
      <family val="2"/>
    </font>
    <font>
      <b/>
      <u val="single"/>
      <sz val="14"/>
      <name val="Arial"/>
      <family val="2"/>
    </font>
    <font>
      <b/>
      <sz val="9"/>
      <color indexed="10"/>
      <name val="Arial"/>
      <family val="2"/>
    </font>
    <font>
      <b/>
      <i/>
      <sz val="12"/>
      <name val="Arial"/>
      <family val="2"/>
    </font>
    <font>
      <b/>
      <u val="single"/>
      <sz val="18"/>
      <name val="Arial"/>
      <family val="2"/>
    </font>
    <font>
      <sz val="18"/>
      <name val="Arial"/>
      <family val="0"/>
    </font>
    <font>
      <b/>
      <sz val="18"/>
      <color indexed="10"/>
      <name val="Arial"/>
      <family val="2"/>
    </font>
    <font>
      <b/>
      <sz val="18"/>
      <name val="Arial"/>
      <family val="2"/>
    </font>
    <font>
      <sz val="18"/>
      <color indexed="10"/>
      <name val="Arial"/>
      <family val="0"/>
    </font>
    <font>
      <b/>
      <i/>
      <sz val="18"/>
      <name val="Arial"/>
      <family val="2"/>
    </font>
    <font>
      <i/>
      <sz val="18"/>
      <name val="Arial"/>
      <family val="2"/>
    </font>
    <font>
      <sz val="18"/>
      <color indexed="8"/>
      <name val="Arial"/>
      <family val="2"/>
    </font>
    <font>
      <sz val="18"/>
      <name val="Times New Roman"/>
      <family val="1"/>
    </font>
    <font>
      <u val="single"/>
      <sz val="18"/>
      <color indexed="8"/>
      <name val="Arial"/>
      <family val="2"/>
    </font>
    <font>
      <b/>
      <sz val="18"/>
      <color indexed="8"/>
      <name val="Arial"/>
      <family val="2"/>
    </font>
    <font>
      <u val="single"/>
      <sz val="1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5">
    <xf numFmtId="0" fontId="0" fillId="0" borderId="0" xfId="0" applyAlignment="1">
      <alignment/>
    </xf>
    <xf numFmtId="0" fontId="1" fillId="0" borderId="0" xfId="0"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horizontal="center"/>
      <protection locked="0"/>
    </xf>
    <xf numFmtId="206" fontId="1" fillId="0" borderId="0" xfId="42" applyNumberFormat="1" applyFont="1" applyAlignment="1" applyProtection="1">
      <alignment horizontal="center"/>
      <protection locked="0"/>
    </xf>
    <xf numFmtId="0" fontId="0" fillId="0" borderId="0" xfId="0" applyAlignment="1" applyProtection="1">
      <alignment/>
      <protection locked="0"/>
    </xf>
    <xf numFmtId="206" fontId="1" fillId="0" borderId="0" xfId="42" applyNumberFormat="1" applyFont="1" applyAlignment="1" applyProtection="1">
      <alignment horizontal="center" vertical="center" wrapText="1"/>
      <protection locked="0"/>
    </xf>
    <xf numFmtId="3" fontId="0" fillId="0" borderId="0" xfId="0" applyNumberFormat="1" applyAlignment="1" applyProtection="1">
      <alignment/>
      <protection locked="0"/>
    </xf>
    <xf numFmtId="0" fontId="0" fillId="0" borderId="0" xfId="0" applyAlignment="1" applyProtection="1">
      <alignment horizontal="left"/>
      <protection locked="0"/>
    </xf>
    <xf numFmtId="206" fontId="0" fillId="0" borderId="0" xfId="42" applyNumberFormat="1" applyFont="1" applyAlignment="1" applyProtection="1">
      <alignment/>
      <protection locked="0"/>
    </xf>
    <xf numFmtId="206" fontId="1" fillId="0" borderId="0" xfId="42" applyNumberFormat="1" applyFont="1" applyAlignment="1" applyProtection="1">
      <alignment/>
      <protection locked="0"/>
    </xf>
    <xf numFmtId="0" fontId="0" fillId="0" borderId="0" xfId="0" applyAlignment="1" applyProtection="1">
      <alignment horizontal="right"/>
      <protection locked="0"/>
    </xf>
    <xf numFmtId="0" fontId="7" fillId="0" borderId="0" xfId="0" applyFont="1" applyAlignment="1" applyProtection="1">
      <alignment/>
      <protection locked="0"/>
    </xf>
    <xf numFmtId="206" fontId="7" fillId="0" borderId="0" xfId="42" applyNumberFormat="1" applyFont="1" applyAlignment="1" applyProtection="1">
      <alignment/>
      <protection locked="0"/>
    </xf>
    <xf numFmtId="0" fontId="3" fillId="33" borderId="0" xfId="0" applyFont="1" applyFill="1" applyAlignment="1" applyProtection="1">
      <alignment/>
      <protection locked="0"/>
    </xf>
    <xf numFmtId="206" fontId="0" fillId="0" borderId="0" xfId="42" applyNumberFormat="1" applyFont="1" applyFill="1" applyAlignment="1" applyProtection="1">
      <alignment/>
      <protection locked="0"/>
    </xf>
    <xf numFmtId="206" fontId="1" fillId="0" borderId="0" xfId="42" applyNumberFormat="1" applyFont="1" applyAlignment="1" applyProtection="1">
      <alignment horizontal="center"/>
      <protection/>
    </xf>
    <xf numFmtId="206" fontId="1" fillId="33" borderId="0" xfId="42" applyNumberFormat="1" applyFont="1" applyFill="1" applyAlignment="1" applyProtection="1">
      <alignment horizontal="center"/>
      <protection/>
    </xf>
    <xf numFmtId="206" fontId="1" fillId="0" borderId="0" xfId="42" applyNumberFormat="1" applyFont="1" applyAlignment="1" applyProtection="1">
      <alignment horizontal="center" vertical="center" wrapText="1"/>
      <protection/>
    </xf>
    <xf numFmtId="206" fontId="0" fillId="0" borderId="0" xfId="42" applyNumberFormat="1" applyFont="1" applyAlignment="1" applyProtection="1">
      <alignment/>
      <protection/>
    </xf>
    <xf numFmtId="206" fontId="0" fillId="33" borderId="0" xfId="42" applyNumberFormat="1" applyFont="1" applyFill="1" applyAlignment="1" applyProtection="1">
      <alignment/>
      <protection/>
    </xf>
    <xf numFmtId="206" fontId="1" fillId="33" borderId="0" xfId="42" applyNumberFormat="1" applyFont="1" applyFill="1" applyAlignment="1" applyProtection="1">
      <alignment/>
      <protection/>
    </xf>
    <xf numFmtId="206" fontId="1" fillId="0" borderId="0" xfId="42" applyNumberFormat="1" applyFont="1" applyAlignment="1" applyProtection="1">
      <alignment/>
      <protection/>
    </xf>
    <xf numFmtId="206" fontId="0" fillId="33" borderId="0" xfId="42" applyNumberFormat="1" applyFont="1" applyFill="1" applyAlignment="1" applyProtection="1">
      <alignment/>
      <protection/>
    </xf>
    <xf numFmtId="1" fontId="1" fillId="33" borderId="0" xfId="42" applyNumberFormat="1" applyFont="1" applyFill="1" applyAlignment="1" applyProtection="1">
      <alignment/>
      <protection/>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206" fontId="1" fillId="0" borderId="0" xfId="42" applyNumberFormat="1" applyFont="1" applyAlignment="1">
      <alignment horizontal="center"/>
    </xf>
    <xf numFmtId="206" fontId="1" fillId="33" borderId="0" xfId="42" applyNumberFormat="1" applyFont="1" applyFill="1" applyAlignment="1">
      <alignment horizontal="center"/>
    </xf>
    <xf numFmtId="0" fontId="2" fillId="0" borderId="0" xfId="0" applyFont="1" applyAlignment="1">
      <alignment shrinkToFit="1"/>
    </xf>
    <xf numFmtId="206" fontId="1" fillId="33" borderId="0" xfId="42" applyNumberFormat="1" applyFont="1" applyFill="1" applyAlignment="1">
      <alignment/>
    </xf>
    <xf numFmtId="206" fontId="1" fillId="0" borderId="0" xfId="42" applyNumberFormat="1" applyFont="1" applyAlignment="1">
      <alignment/>
    </xf>
    <xf numFmtId="206" fontId="0" fillId="33" borderId="0" xfId="42" applyNumberFormat="1" applyFont="1" applyFill="1" applyAlignment="1">
      <alignment/>
    </xf>
    <xf numFmtId="0" fontId="7" fillId="0" borderId="0" xfId="0" applyFont="1" applyAlignment="1">
      <alignment/>
    </xf>
    <xf numFmtId="206" fontId="1" fillId="0" borderId="0" xfId="42" applyNumberFormat="1" applyFont="1" applyFill="1" applyAlignment="1">
      <alignment/>
    </xf>
    <xf numFmtId="206" fontId="7" fillId="0" borderId="0" xfId="42" applyNumberFormat="1" applyFont="1" applyAlignment="1">
      <alignment/>
    </xf>
    <xf numFmtId="0" fontId="3" fillId="0" borderId="0" xfId="0" applyFont="1" applyFill="1" applyAlignment="1">
      <alignment/>
    </xf>
    <xf numFmtId="1" fontId="1" fillId="0" borderId="0" xfId="42" applyNumberFormat="1" applyFont="1" applyFill="1" applyAlignment="1">
      <alignment/>
    </xf>
    <xf numFmtId="0" fontId="8"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206" fontId="0" fillId="0" borderId="0" xfId="42" applyNumberFormat="1" applyFont="1" applyFill="1" applyAlignment="1">
      <alignment/>
    </xf>
    <xf numFmtId="0" fontId="0" fillId="0" borderId="0" xfId="0" applyFont="1" applyAlignment="1">
      <alignment/>
    </xf>
    <xf numFmtId="3" fontId="0" fillId="0" borderId="0" xfId="0" applyNumberFormat="1" applyFont="1" applyAlignment="1">
      <alignment/>
    </xf>
    <xf numFmtId="206" fontId="0" fillId="0" borderId="0" xfId="42" applyNumberFormat="1" applyFont="1" applyAlignment="1">
      <alignment/>
    </xf>
    <xf numFmtId="0" fontId="0" fillId="0" borderId="0" xfId="0" applyFont="1" applyFill="1" applyAlignment="1">
      <alignment/>
    </xf>
    <xf numFmtId="0" fontId="1" fillId="0" borderId="0" xfId="0" applyFont="1" applyFill="1" applyAlignment="1">
      <alignment/>
    </xf>
    <xf numFmtId="3" fontId="0" fillId="0" borderId="0" xfId="0" applyNumberFormat="1" applyFont="1" applyFill="1" applyAlignment="1">
      <alignment/>
    </xf>
    <xf numFmtId="0" fontId="0" fillId="0" borderId="0" xfId="0" applyFont="1" applyAlignment="1">
      <alignment horizontal="left"/>
    </xf>
    <xf numFmtId="206" fontId="0" fillId="0" borderId="0" xfId="42" applyNumberFormat="1" applyFont="1" applyAlignment="1">
      <alignment/>
    </xf>
    <xf numFmtId="0" fontId="0" fillId="0" borderId="0" xfId="0" applyFont="1" applyAlignment="1">
      <alignment horizontal="right"/>
    </xf>
    <xf numFmtId="206" fontId="0" fillId="0" borderId="0" xfId="42" applyNumberFormat="1" applyFont="1" applyFill="1" applyAlignment="1">
      <alignment/>
    </xf>
    <xf numFmtId="206" fontId="0" fillId="0" borderId="0" xfId="42" applyNumberFormat="1" applyFont="1" applyFill="1" applyAlignment="1">
      <alignment horizontal="center"/>
    </xf>
    <xf numFmtId="0" fontId="9" fillId="0" borderId="0" xfId="0" applyFont="1" applyAlignment="1" quotePrefix="1">
      <alignment/>
    </xf>
    <xf numFmtId="0" fontId="0" fillId="0" borderId="0" xfId="0" applyAlignment="1" applyProtection="1">
      <alignment horizont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10" fillId="0" borderId="0" xfId="0" applyFont="1" applyFill="1" applyAlignment="1" applyProtection="1">
      <alignment/>
      <protection locked="0"/>
    </xf>
    <xf numFmtId="0" fontId="0" fillId="0" borderId="0" xfId="0" applyFill="1" applyAlignment="1" applyProtection="1">
      <alignment/>
      <protection locked="0"/>
    </xf>
    <xf numFmtId="0" fontId="1" fillId="0" borderId="0" xfId="0" applyFont="1" applyFill="1" applyAlignment="1" applyProtection="1">
      <alignment horizontal="center" wrapText="1"/>
      <protection locked="0"/>
    </xf>
    <xf numFmtId="206" fontId="0" fillId="0" borderId="0" xfId="42" applyNumberFormat="1" applyFont="1" applyFill="1" applyAlignment="1" applyProtection="1">
      <alignment/>
      <protection/>
    </xf>
    <xf numFmtId="206" fontId="1" fillId="0" borderId="0" xfId="42" applyNumberFormat="1" applyFont="1" applyFill="1" applyAlignment="1" applyProtection="1">
      <alignment horizontal="center"/>
      <protection locked="0"/>
    </xf>
    <xf numFmtId="206" fontId="0" fillId="33" borderId="0" xfId="42" applyNumberFormat="1" applyFont="1" applyFill="1" applyAlignment="1" applyProtection="1">
      <alignment/>
      <protection locked="0"/>
    </xf>
    <xf numFmtId="206" fontId="1" fillId="0" borderId="0" xfId="42" applyNumberFormat="1" applyFont="1" applyFill="1" applyAlignment="1" applyProtection="1">
      <alignment/>
      <protection locked="0"/>
    </xf>
    <xf numFmtId="1" fontId="1" fillId="0" borderId="0" xfId="42" applyNumberFormat="1" applyFont="1" applyFill="1" applyAlignment="1" applyProtection="1">
      <alignment/>
      <protection locked="0"/>
    </xf>
    <xf numFmtId="0" fontId="0" fillId="0" borderId="0" xfId="0" applyFill="1" applyAlignment="1" applyProtection="1">
      <alignment wrapText="1"/>
      <protection locked="0"/>
    </xf>
    <xf numFmtId="206" fontId="1" fillId="0" borderId="0" xfId="42" applyNumberFormat="1" applyFont="1" applyFill="1" applyAlignment="1" applyProtection="1">
      <alignment horizontal="center" wrapText="1"/>
      <protection locked="0"/>
    </xf>
    <xf numFmtId="206" fontId="0" fillId="0" borderId="0" xfId="42" applyNumberFormat="1" applyFont="1" applyFill="1" applyAlignment="1" applyProtection="1">
      <alignment wrapText="1"/>
      <protection locked="0"/>
    </xf>
    <xf numFmtId="206" fontId="1" fillId="0" borderId="0" xfId="42" applyNumberFormat="1" applyFont="1" applyFill="1" applyAlignment="1" applyProtection="1">
      <alignment wrapText="1"/>
      <protection locked="0"/>
    </xf>
    <xf numFmtId="1" fontId="1" fillId="0" borderId="0" xfId="42" applyNumberFormat="1" applyFont="1" applyFill="1" applyAlignment="1" applyProtection="1">
      <alignment wrapText="1"/>
      <protection locked="0"/>
    </xf>
    <xf numFmtId="0" fontId="11" fillId="0" borderId="0" xfId="0" applyFont="1" applyAlignment="1" applyProtection="1">
      <alignment/>
      <protection locked="0"/>
    </xf>
    <xf numFmtId="0" fontId="12"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12" fillId="0" borderId="0" xfId="0" applyFont="1" applyAlignment="1" applyProtection="1">
      <alignment horizontal="left"/>
      <protection locked="0"/>
    </xf>
    <xf numFmtId="3" fontId="12" fillId="33" borderId="0" xfId="42" applyNumberFormat="1" applyFont="1" applyFill="1" applyAlignment="1" applyProtection="1">
      <alignment horizontal="left"/>
      <protection/>
    </xf>
    <xf numFmtId="1" fontId="12" fillId="0" borderId="0" xfId="0" applyNumberFormat="1" applyFont="1" applyFill="1" applyAlignment="1" applyProtection="1">
      <alignment/>
      <protection locked="0"/>
    </xf>
    <xf numFmtId="3" fontId="12" fillId="0" borderId="0" xfId="0" applyNumberFormat="1" applyFont="1" applyAlignment="1" applyProtection="1">
      <alignment horizontal="left"/>
      <protection locked="0"/>
    </xf>
    <xf numFmtId="3" fontId="12" fillId="33" borderId="0" xfId="0" applyNumberFormat="1" applyFont="1" applyFill="1" applyAlignment="1" applyProtection="1">
      <alignment horizontal="left"/>
      <protection/>
    </xf>
    <xf numFmtId="1" fontId="12" fillId="0" borderId="0" xfId="0" applyNumberFormat="1" applyFont="1" applyAlignment="1" applyProtection="1">
      <alignment horizontal="left"/>
      <protection locked="0"/>
    </xf>
    <xf numFmtId="214" fontId="12" fillId="0" borderId="0" xfId="0" applyNumberFormat="1" applyFont="1" applyAlignment="1" applyProtection="1">
      <alignment horizontal="left"/>
      <protection locked="0"/>
    </xf>
    <xf numFmtId="9" fontId="12" fillId="33" borderId="0" xfId="59" applyFont="1" applyFill="1" applyAlignment="1" applyProtection="1">
      <alignment horizontal="left"/>
      <protection/>
    </xf>
    <xf numFmtId="0" fontId="15" fillId="0" borderId="0" xfId="0" applyFont="1" applyAlignment="1" applyProtection="1">
      <alignment/>
      <protection locked="0"/>
    </xf>
    <xf numFmtId="9" fontId="12" fillId="0" borderId="0" xfId="59" applyFont="1" applyAlignment="1" applyProtection="1">
      <alignment/>
      <protection locked="0"/>
    </xf>
    <xf numFmtId="0" fontId="14" fillId="0" borderId="13" xfId="0" applyFont="1" applyBorder="1" applyAlignment="1" applyProtection="1">
      <alignment/>
      <protection locked="0"/>
    </xf>
    <xf numFmtId="0" fontId="14" fillId="0" borderId="13" xfId="0" applyFont="1" applyBorder="1" applyAlignment="1" applyProtection="1">
      <alignment horizontal="center"/>
      <protection locked="0"/>
    </xf>
    <xf numFmtId="0" fontId="12" fillId="0" borderId="0" xfId="0" applyFont="1" applyBorder="1" applyAlignment="1" applyProtection="1">
      <alignment/>
      <protection locked="0"/>
    </xf>
    <xf numFmtId="0" fontId="14" fillId="33" borderId="0" xfId="0" applyFont="1" applyFill="1" applyBorder="1" applyAlignment="1" applyProtection="1">
      <alignment horizontal="center"/>
      <protection/>
    </xf>
    <xf numFmtId="0" fontId="14" fillId="0" borderId="0" xfId="0" applyFont="1" applyBorder="1" applyAlignment="1" applyProtection="1">
      <alignment horizontal="center"/>
      <protection locked="0"/>
    </xf>
    <xf numFmtId="0" fontId="16" fillId="0" borderId="15" xfId="0" applyFont="1" applyBorder="1" applyAlignment="1" applyProtection="1">
      <alignment/>
      <protection locked="0"/>
    </xf>
    <xf numFmtId="0" fontId="12" fillId="0" borderId="15" xfId="0" applyFont="1" applyBorder="1" applyAlignment="1" applyProtection="1">
      <alignment/>
      <protection locked="0"/>
    </xf>
    <xf numFmtId="3" fontId="12" fillId="33" borderId="0" xfId="42" applyNumberFormat="1" applyFont="1" applyFill="1" applyAlignment="1" applyProtection="1">
      <alignment/>
      <protection/>
    </xf>
    <xf numFmtId="3" fontId="12" fillId="33" borderId="0" xfId="42" applyNumberFormat="1" applyFont="1" applyFill="1" applyBorder="1" applyAlignment="1" applyProtection="1">
      <alignment/>
      <protection/>
    </xf>
    <xf numFmtId="0" fontId="17" fillId="0" borderId="15" xfId="0" applyFont="1" applyBorder="1" applyAlignment="1" applyProtection="1">
      <alignment horizontal="right"/>
      <protection locked="0"/>
    </xf>
    <xf numFmtId="3" fontId="12" fillId="33" borderId="15" xfId="42" applyNumberFormat="1" applyFont="1" applyFill="1" applyBorder="1" applyAlignment="1" applyProtection="1">
      <alignment/>
      <protection/>
    </xf>
    <xf numFmtId="3" fontId="12" fillId="0" borderId="0" xfId="42" applyNumberFormat="1" applyFont="1" applyBorder="1" applyAlignment="1" applyProtection="1">
      <alignment/>
      <protection locked="0"/>
    </xf>
    <xf numFmtId="0" fontId="16" fillId="0" borderId="0" xfId="0" applyFont="1" applyBorder="1" applyAlignment="1" applyProtection="1">
      <alignment/>
      <protection locked="0"/>
    </xf>
    <xf numFmtId="0" fontId="17" fillId="0" borderId="15" xfId="0" applyFont="1" applyBorder="1" applyAlignment="1" applyProtection="1">
      <alignment horizontal="left"/>
      <protection locked="0"/>
    </xf>
    <xf numFmtId="0" fontId="14" fillId="0" borderId="16" xfId="0" applyFont="1" applyBorder="1" applyAlignment="1" applyProtection="1">
      <alignment/>
      <protection locked="0"/>
    </xf>
    <xf numFmtId="3" fontId="14" fillId="33" borderId="16" xfId="42" applyNumberFormat="1" applyFont="1" applyFill="1" applyBorder="1" applyAlignment="1" applyProtection="1">
      <alignment/>
      <protection/>
    </xf>
    <xf numFmtId="3" fontId="12" fillId="0" borderId="0" xfId="0" applyNumberFormat="1" applyFont="1" applyAlignment="1" applyProtection="1">
      <alignment/>
      <protection locked="0"/>
    </xf>
    <xf numFmtId="0" fontId="12" fillId="0" borderId="17" xfId="0" applyFont="1" applyBorder="1" applyAlignment="1" applyProtection="1">
      <alignment/>
      <protection locked="0"/>
    </xf>
    <xf numFmtId="0" fontId="12" fillId="0" borderId="18" xfId="0" applyFont="1" applyBorder="1" applyAlignment="1" applyProtection="1">
      <alignment/>
      <protection locked="0"/>
    </xf>
    <xf numFmtId="3" fontId="12" fillId="0" borderId="10" xfId="42" applyNumberFormat="1" applyFont="1" applyBorder="1" applyAlignment="1" applyProtection="1">
      <alignment/>
      <protection locked="0"/>
    </xf>
    <xf numFmtId="0" fontId="12" fillId="0" borderId="19" xfId="0" applyFont="1" applyBorder="1" applyAlignment="1" applyProtection="1">
      <alignment/>
      <protection locked="0"/>
    </xf>
    <xf numFmtId="3" fontId="12" fillId="0" borderId="11" xfId="42" applyNumberFormat="1" applyFont="1" applyBorder="1" applyAlignment="1" applyProtection="1">
      <alignment/>
      <protection locked="0"/>
    </xf>
    <xf numFmtId="3" fontId="12" fillId="0" borderId="17" xfId="42" applyNumberFormat="1" applyFont="1" applyBorder="1" applyAlignment="1" applyProtection="1">
      <alignment/>
      <protection locked="0"/>
    </xf>
    <xf numFmtId="3" fontId="12" fillId="0" borderId="20" xfId="42" applyNumberFormat="1" applyFont="1" applyBorder="1" applyAlignment="1" applyProtection="1">
      <alignment/>
      <protection locked="0"/>
    </xf>
    <xf numFmtId="3" fontId="12" fillId="0" borderId="17" xfId="0" applyNumberFormat="1" applyFont="1" applyBorder="1" applyAlignment="1" applyProtection="1">
      <alignment/>
      <protection locked="0"/>
    </xf>
    <xf numFmtId="0" fontId="18" fillId="0" borderId="0" xfId="0" applyFont="1" applyAlignment="1" applyProtection="1">
      <alignment vertical="top" wrapText="1"/>
      <protection locked="0"/>
    </xf>
    <xf numFmtId="0" fontId="19" fillId="0" borderId="0" xfId="0" applyFont="1" applyAlignment="1" applyProtection="1">
      <alignment horizontal="right" vertical="top" wrapText="1"/>
      <protection locked="0"/>
    </xf>
    <xf numFmtId="3" fontId="18" fillId="0" borderId="0" xfId="0" applyNumberFormat="1" applyFont="1" applyAlignment="1" applyProtection="1">
      <alignment horizontal="right" vertical="top" wrapText="1"/>
      <protection locked="0"/>
    </xf>
    <xf numFmtId="0" fontId="18" fillId="0" borderId="0" xfId="0" applyFont="1" applyAlignment="1" applyProtection="1">
      <alignment horizontal="right" vertical="top" wrapText="1"/>
      <protection locked="0"/>
    </xf>
    <xf numFmtId="3" fontId="18" fillId="0" borderId="0" xfId="0" applyNumberFormat="1" applyFont="1" applyBorder="1" applyAlignment="1" applyProtection="1">
      <alignment horizontal="right" vertical="top" wrapText="1"/>
      <protection locked="0"/>
    </xf>
    <xf numFmtId="204" fontId="12" fillId="0" borderId="0" xfId="42" applyNumberFormat="1" applyFont="1" applyBorder="1" applyAlignment="1" applyProtection="1">
      <alignment/>
      <protection locked="0"/>
    </xf>
    <xf numFmtId="0" fontId="19" fillId="0" borderId="0" xfId="0" applyFont="1" applyBorder="1" applyAlignment="1" applyProtection="1">
      <alignment horizontal="right" vertical="top" wrapText="1"/>
      <protection locked="0"/>
    </xf>
    <xf numFmtId="0" fontId="18" fillId="0" borderId="0" xfId="0" applyFont="1" applyBorder="1" applyAlignment="1" applyProtection="1">
      <alignment vertical="top" wrapText="1"/>
      <protection locked="0"/>
    </xf>
    <xf numFmtId="0" fontId="18" fillId="0" borderId="0" xfId="0" applyFont="1" applyBorder="1" applyAlignment="1" applyProtection="1">
      <alignment horizontal="right" vertical="top" wrapText="1"/>
      <protection locked="0"/>
    </xf>
    <xf numFmtId="0" fontId="20" fillId="0" borderId="0" xfId="0" applyFont="1" applyBorder="1" applyAlignment="1" applyProtection="1">
      <alignment vertical="top" wrapText="1"/>
      <protection locked="0"/>
    </xf>
    <xf numFmtId="0" fontId="21" fillId="0" borderId="0" xfId="0" applyFont="1" applyAlignment="1" applyProtection="1">
      <alignment vertical="top" wrapText="1"/>
      <protection locked="0"/>
    </xf>
    <xf numFmtId="3" fontId="19" fillId="0" borderId="0" xfId="0" applyNumberFormat="1" applyFont="1" applyAlignment="1" applyProtection="1">
      <alignment horizontal="right" vertical="top" wrapText="1"/>
      <protection locked="0"/>
    </xf>
    <xf numFmtId="0" fontId="20" fillId="0" borderId="0" xfId="0" applyFont="1" applyAlignment="1" applyProtection="1">
      <alignment/>
      <protection locked="0"/>
    </xf>
    <xf numFmtId="0" fontId="18" fillId="0" borderId="0" xfId="0" applyFont="1" applyAlignment="1" applyProtection="1">
      <alignment/>
      <protection locked="0"/>
    </xf>
    <xf numFmtId="0" fontId="22" fillId="0" borderId="0" xfId="0" applyFont="1" applyAlignment="1" applyProtection="1">
      <alignment/>
      <protection locked="0"/>
    </xf>
    <xf numFmtId="3" fontId="14" fillId="0" borderId="0" xfId="0" applyNumberFormat="1" applyFont="1" applyAlignment="1" applyProtection="1">
      <alignment/>
      <protection locked="0"/>
    </xf>
    <xf numFmtId="4" fontId="14" fillId="0" borderId="0" xfId="0" applyNumberFormat="1" applyFont="1" applyAlignment="1" applyProtection="1">
      <alignment/>
      <protection locked="0"/>
    </xf>
    <xf numFmtId="0" fontId="18" fillId="0" borderId="0" xfId="0" applyFont="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0</xdr:row>
      <xdr:rowOff>0</xdr:rowOff>
    </xdr:to>
    <xdr:sp>
      <xdr:nvSpPr>
        <xdr:cNvPr id="1" name="Text Box 1"/>
        <xdr:cNvSpPr txBox="1">
          <a:spLocks noChangeArrowheads="1"/>
        </xdr:cNvSpPr>
      </xdr:nvSpPr>
      <xdr:spPr>
        <a:xfrm>
          <a:off x="0" y="0"/>
          <a:ext cx="6991350" cy="0"/>
        </a:xfrm>
        <a:prstGeom prst="rect">
          <a:avLst/>
        </a:prstGeom>
        <a:solidFill>
          <a:srgbClr val="FFFFFF"/>
        </a:solidFill>
        <a:ln w="9525" cmpd="sng">
          <a:solidFill>
            <a:srgbClr val="000000"/>
          </a:solidFill>
          <a:headEnd type="none"/>
          <a:tailEnd type="none"/>
        </a:ln>
      </xdr:spPr>
      <xdr:txBody>
        <a:bodyPr vertOverflow="clip" wrap="square" lIns="0" tIns="46800" rIns="90000" bIns="46800"/>
        <a:p>
          <a:pPr algn="ctr">
            <a:defRPr/>
          </a:pPr>
          <a:r>
            <a:rPr lang="en-US" cap="none" sz="1000" b="1" i="0" u="none" baseline="0">
              <a:solidFill>
                <a:srgbClr val="000000"/>
              </a:solidFill>
              <a:latin typeface="Arial"/>
              <a:ea typeface="Arial"/>
              <a:cs typeface="Arial"/>
            </a:rPr>
            <a:t>(II A) FORMAT FOR PROPOSED BUDGET
</a:t>
          </a:r>
          <a:r>
            <a:rPr lang="en-US" cap="none" sz="1000" b="1" i="0" u="none" baseline="0">
              <a:solidFill>
                <a:srgbClr val="000000"/>
              </a:solidFill>
              <a:latin typeface="Arial"/>
              <a:ea typeface="Arial"/>
              <a:cs typeface="Arial"/>
            </a:rPr>
            <a:t>NC-IUCN
</a:t>
          </a:r>
          <a:r>
            <a:rPr lang="en-US" cap="none" sz="1000" b="1" i="0" u="none" baseline="0">
              <a:solidFill>
                <a:srgbClr val="000000"/>
              </a:solidFill>
              <a:latin typeface="Arial"/>
              <a:ea typeface="Arial"/>
              <a:cs typeface="Arial"/>
            </a:rPr>
            <a:t>For explanation, s</a:t>
          </a:r>
          <a:r>
            <a:rPr lang="en-US" cap="none" sz="900" b="1" i="0" u="none" baseline="0">
              <a:solidFill>
                <a:srgbClr val="000000"/>
              </a:solidFill>
              <a:latin typeface="Arial"/>
              <a:ea typeface="Arial"/>
              <a:cs typeface="Arial"/>
            </a:rPr>
            <a:t>ee the 'Explanatory Notes' in the format for project proposals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1">
      <selection activeCell="C43" sqref="C43"/>
    </sheetView>
  </sheetViews>
  <sheetFormatPr defaultColWidth="8.8515625" defaultRowHeight="12.75"/>
  <sheetData>
    <row r="1" spans="1:12" ht="18">
      <c r="A1" s="39" t="s">
        <v>139</v>
      </c>
      <c r="B1" s="25"/>
      <c r="C1" s="25"/>
      <c r="D1" s="25"/>
      <c r="E1" s="25"/>
      <c r="F1" s="25"/>
      <c r="G1" s="25"/>
      <c r="H1" s="25"/>
      <c r="I1" s="25"/>
      <c r="J1" s="25"/>
      <c r="K1" s="25"/>
      <c r="L1" s="25"/>
    </row>
    <row r="2" spans="1:12" ht="12.75">
      <c r="A2" s="25"/>
      <c r="B2" s="25"/>
      <c r="C2" s="25"/>
      <c r="D2" s="25"/>
      <c r="E2" s="25"/>
      <c r="F2" s="25"/>
      <c r="G2" s="25"/>
      <c r="H2" s="25"/>
      <c r="I2" s="25"/>
      <c r="J2" s="25"/>
      <c r="K2" s="25"/>
      <c r="L2" s="25"/>
    </row>
    <row r="3" spans="1:12" ht="12.75">
      <c r="A3" s="40" t="s">
        <v>141</v>
      </c>
      <c r="B3" s="40"/>
      <c r="C3" s="40"/>
      <c r="D3" s="40"/>
      <c r="E3" s="40"/>
      <c r="F3" s="40"/>
      <c r="G3" s="40"/>
      <c r="H3" s="40"/>
      <c r="I3" s="40"/>
      <c r="J3" s="40"/>
      <c r="K3" s="25"/>
      <c r="L3" s="25"/>
    </row>
    <row r="4" spans="1:12" ht="12.75">
      <c r="A4" s="40"/>
      <c r="B4" s="40"/>
      <c r="C4" s="40"/>
      <c r="D4" s="40"/>
      <c r="E4" s="40"/>
      <c r="F4" s="40"/>
      <c r="G4" s="40"/>
      <c r="H4" s="40"/>
      <c r="I4" s="40"/>
      <c r="J4" s="40"/>
      <c r="K4" s="25"/>
      <c r="L4" s="25"/>
    </row>
    <row r="5" spans="1:12" ht="12.75">
      <c r="A5" s="40" t="s">
        <v>142</v>
      </c>
      <c r="B5" s="40"/>
      <c r="C5" s="40"/>
      <c r="D5" s="40"/>
      <c r="E5" s="40"/>
      <c r="F5" s="40"/>
      <c r="G5" s="40"/>
      <c r="H5" s="40"/>
      <c r="I5" s="40"/>
      <c r="J5" s="40"/>
      <c r="K5" s="25"/>
      <c r="L5" s="25"/>
    </row>
    <row r="6" spans="1:12" ht="12.75">
      <c r="A6" s="40"/>
      <c r="B6" s="40"/>
      <c r="C6" s="40"/>
      <c r="D6" s="40"/>
      <c r="E6" s="40"/>
      <c r="F6" s="40"/>
      <c r="G6" s="40"/>
      <c r="H6" s="40"/>
      <c r="I6" s="40"/>
      <c r="J6" s="40"/>
      <c r="K6" s="25"/>
      <c r="L6" s="25"/>
    </row>
    <row r="7" spans="1:12" ht="12.75">
      <c r="A7" s="40" t="s">
        <v>143</v>
      </c>
      <c r="B7" s="40"/>
      <c r="C7" s="40"/>
      <c r="D7" s="40"/>
      <c r="E7" s="40"/>
      <c r="F7" s="40"/>
      <c r="G7" s="40"/>
      <c r="H7" s="40"/>
      <c r="I7" s="40"/>
      <c r="J7" s="40"/>
      <c r="K7" s="25"/>
      <c r="L7" s="25"/>
    </row>
    <row r="8" spans="1:12" ht="12.75">
      <c r="A8" s="40"/>
      <c r="B8" s="40"/>
      <c r="C8" s="40"/>
      <c r="D8" s="40"/>
      <c r="E8" s="40"/>
      <c r="F8" s="40"/>
      <c r="G8" s="40"/>
      <c r="H8" s="40"/>
      <c r="I8" s="40"/>
      <c r="J8" s="40"/>
      <c r="K8" s="25"/>
      <c r="L8" s="25"/>
    </row>
    <row r="9" spans="1:12" ht="12.75">
      <c r="A9" s="40" t="s">
        <v>144</v>
      </c>
      <c r="B9" s="40"/>
      <c r="C9" s="40"/>
      <c r="D9" s="40"/>
      <c r="E9" s="40"/>
      <c r="F9" s="40"/>
      <c r="G9" s="40"/>
      <c r="H9" s="40"/>
      <c r="I9" s="40"/>
      <c r="J9" s="40"/>
      <c r="K9" s="25"/>
      <c r="L9" s="25"/>
    </row>
    <row r="10" spans="1:12" ht="12.75">
      <c r="A10" s="40"/>
      <c r="B10" s="40"/>
      <c r="C10" s="40"/>
      <c r="D10" s="40"/>
      <c r="E10" s="40"/>
      <c r="F10" s="40"/>
      <c r="G10" s="40"/>
      <c r="H10" s="40"/>
      <c r="I10" s="40"/>
      <c r="J10" s="40"/>
      <c r="K10" s="25"/>
      <c r="L10" s="25"/>
    </row>
    <row r="11" spans="1:12" ht="12.75">
      <c r="A11" s="40" t="s">
        <v>145</v>
      </c>
      <c r="B11" s="40"/>
      <c r="C11" s="40"/>
      <c r="D11" s="40"/>
      <c r="E11" s="40"/>
      <c r="F11" s="40"/>
      <c r="G11" s="40"/>
      <c r="H11" s="40"/>
      <c r="I11" s="40"/>
      <c r="J11" s="40"/>
      <c r="K11" s="25"/>
      <c r="L11" s="25"/>
    </row>
    <row r="12" spans="1:12" ht="12.75">
      <c r="A12" s="40"/>
      <c r="B12" s="40"/>
      <c r="C12" s="40"/>
      <c r="D12" s="40"/>
      <c r="E12" s="40"/>
      <c r="F12" s="40"/>
      <c r="G12" s="40"/>
      <c r="H12" s="40"/>
      <c r="I12" s="40"/>
      <c r="J12" s="40"/>
      <c r="K12" s="25"/>
      <c r="L12" s="25"/>
    </row>
    <row r="13" spans="1:12" ht="12.75">
      <c r="A13" s="40" t="s">
        <v>146</v>
      </c>
      <c r="B13" s="40"/>
      <c r="C13" s="40"/>
      <c r="D13" s="40"/>
      <c r="E13" s="40"/>
      <c r="F13" s="40"/>
      <c r="G13" s="40"/>
      <c r="H13" s="40"/>
      <c r="I13" s="40"/>
      <c r="J13" s="40"/>
      <c r="K13" s="25"/>
      <c r="L13" s="25"/>
    </row>
    <row r="14" spans="1:12" ht="12.75">
      <c r="A14" s="40"/>
      <c r="B14" s="40"/>
      <c r="C14" s="40"/>
      <c r="D14" s="40"/>
      <c r="E14" s="40"/>
      <c r="F14" s="40"/>
      <c r="G14" s="40"/>
      <c r="H14" s="40"/>
      <c r="I14" s="40"/>
      <c r="J14" s="40"/>
      <c r="K14" s="25"/>
      <c r="L14" s="25"/>
    </row>
    <row r="15" spans="1:12" ht="12.75">
      <c r="A15" s="40"/>
      <c r="B15" s="40"/>
      <c r="C15" s="40"/>
      <c r="D15" s="40"/>
      <c r="E15" s="48" t="s">
        <v>41</v>
      </c>
      <c r="F15" s="47" t="s">
        <v>47</v>
      </c>
      <c r="G15" s="48" t="s">
        <v>147</v>
      </c>
      <c r="H15" s="40"/>
      <c r="I15" s="40"/>
      <c r="J15" s="40"/>
      <c r="K15" s="25"/>
      <c r="L15" s="25"/>
    </row>
    <row r="16" spans="1:12" ht="12.75">
      <c r="A16" s="40"/>
      <c r="B16" s="40"/>
      <c r="C16" s="40"/>
      <c r="D16" s="40"/>
      <c r="E16" s="41"/>
      <c r="F16" s="42"/>
      <c r="G16" s="41"/>
      <c r="H16" s="40"/>
      <c r="I16" s="40"/>
      <c r="J16" s="40"/>
      <c r="K16" s="25"/>
      <c r="L16" s="25"/>
    </row>
    <row r="17" spans="1:12" ht="12.75">
      <c r="A17" s="40"/>
      <c r="B17" s="40"/>
      <c r="C17" s="40"/>
      <c r="D17" s="40"/>
      <c r="E17" s="43">
        <v>20</v>
      </c>
      <c r="F17" s="44" t="s">
        <v>148</v>
      </c>
      <c r="G17" s="43">
        <v>500</v>
      </c>
      <c r="H17" s="40"/>
      <c r="I17" s="40"/>
      <c r="J17" s="40"/>
      <c r="K17" s="25"/>
      <c r="L17" s="25"/>
    </row>
    <row r="18" spans="1:12" ht="12.75">
      <c r="A18" s="40"/>
      <c r="B18" s="40"/>
      <c r="C18" s="40"/>
      <c r="D18" s="40"/>
      <c r="E18" s="45"/>
      <c r="F18" s="46"/>
      <c r="G18" s="45"/>
      <c r="H18" s="40"/>
      <c r="I18" s="40"/>
      <c r="J18" s="40"/>
      <c r="K18" s="25"/>
      <c r="L18" s="25"/>
    </row>
    <row r="19" spans="1:12" ht="12.75">
      <c r="A19" s="40"/>
      <c r="B19" s="40"/>
      <c r="C19" s="40"/>
      <c r="D19" s="40"/>
      <c r="E19" s="40"/>
      <c r="F19" s="40"/>
      <c r="G19" s="40"/>
      <c r="H19" s="40"/>
      <c r="I19" s="40"/>
      <c r="J19" s="40"/>
      <c r="K19" s="25"/>
      <c r="L19" s="25"/>
    </row>
    <row r="20" spans="1:12" ht="12.75">
      <c r="A20" s="40" t="s">
        <v>176</v>
      </c>
      <c r="B20" s="40"/>
      <c r="C20" s="40"/>
      <c r="D20" s="40"/>
      <c r="E20" s="40"/>
      <c r="F20" s="40"/>
      <c r="G20" s="40"/>
      <c r="H20" s="40"/>
      <c r="I20" s="40"/>
      <c r="J20" s="40"/>
      <c r="K20" s="25"/>
      <c r="L20" s="25"/>
    </row>
    <row r="21" spans="1:12" ht="12.75">
      <c r="A21" s="40"/>
      <c r="B21" s="40"/>
      <c r="C21" s="40"/>
      <c r="D21" s="40"/>
      <c r="E21" s="40"/>
      <c r="F21" s="40"/>
      <c r="G21" s="40"/>
      <c r="H21" s="40"/>
      <c r="I21" s="40"/>
      <c r="J21" s="40"/>
      <c r="K21" s="25"/>
      <c r="L21" s="25"/>
    </row>
    <row r="22" spans="1:12" ht="12.75">
      <c r="A22" s="40" t="s">
        <v>149</v>
      </c>
      <c r="B22" s="40"/>
      <c r="C22" s="40"/>
      <c r="D22" s="40"/>
      <c r="E22" s="40"/>
      <c r="F22" s="40"/>
      <c r="G22" s="40"/>
      <c r="H22" s="40"/>
      <c r="I22" s="40"/>
      <c r="J22" s="40"/>
      <c r="K22" s="25"/>
      <c r="L22" s="25"/>
    </row>
    <row r="23" spans="1:12" ht="12.75">
      <c r="A23" s="40"/>
      <c r="B23" s="40"/>
      <c r="C23" s="40"/>
      <c r="D23" s="40"/>
      <c r="E23" s="40"/>
      <c r="F23" s="40"/>
      <c r="G23" s="40"/>
      <c r="H23" s="40"/>
      <c r="I23" s="40"/>
      <c r="J23" s="40"/>
      <c r="K23" s="25"/>
      <c r="L23" s="25"/>
    </row>
    <row r="24" spans="1:12" ht="12.75">
      <c r="A24" s="61" t="s">
        <v>177</v>
      </c>
      <c r="B24" s="40"/>
      <c r="C24" s="40"/>
      <c r="D24" s="40"/>
      <c r="E24" s="40"/>
      <c r="F24" s="40"/>
      <c r="G24" s="40"/>
      <c r="H24" s="40"/>
      <c r="I24" s="40"/>
      <c r="J24" s="40"/>
      <c r="K24" s="25"/>
      <c r="L24" s="25"/>
    </row>
    <row r="25" spans="1:12" ht="12.75">
      <c r="A25" s="40"/>
      <c r="B25" s="40"/>
      <c r="C25" s="40"/>
      <c r="D25" s="40"/>
      <c r="E25" s="40"/>
      <c r="F25" s="40"/>
      <c r="G25" s="40"/>
      <c r="H25" s="40"/>
      <c r="I25" s="40"/>
      <c r="J25" s="40"/>
      <c r="K25" s="25"/>
      <c r="L25" s="25"/>
    </row>
    <row r="26" spans="1:12" ht="12.75">
      <c r="A26" s="40" t="s">
        <v>150</v>
      </c>
      <c r="B26" s="40"/>
      <c r="C26" s="40"/>
      <c r="D26" s="40"/>
      <c r="E26" s="40"/>
      <c r="F26" s="40"/>
      <c r="G26" s="40"/>
      <c r="H26" s="40"/>
      <c r="I26" s="40"/>
      <c r="J26" s="40"/>
      <c r="K26" s="25"/>
      <c r="L26" s="25"/>
    </row>
    <row r="27" spans="1:12" ht="12.75">
      <c r="A27" s="40"/>
      <c r="B27" s="40"/>
      <c r="C27" s="40"/>
      <c r="D27" s="40"/>
      <c r="E27" s="40"/>
      <c r="F27" s="40"/>
      <c r="G27" s="40"/>
      <c r="H27" s="40"/>
      <c r="I27" s="40"/>
      <c r="J27" s="40"/>
      <c r="K27" s="25"/>
      <c r="L27" s="25"/>
    </row>
    <row r="28" spans="1:12" ht="12.75">
      <c r="A28" s="40" t="s">
        <v>160</v>
      </c>
      <c r="B28" s="40"/>
      <c r="C28" s="40"/>
      <c r="D28" s="40"/>
      <c r="E28" s="40"/>
      <c r="F28" s="40"/>
      <c r="G28" s="40"/>
      <c r="H28" s="40"/>
      <c r="I28" s="40"/>
      <c r="J28" s="40"/>
      <c r="K28" s="25"/>
      <c r="L28" s="25"/>
    </row>
    <row r="29" spans="1:12" ht="12.75">
      <c r="A29" s="40" t="s">
        <v>161</v>
      </c>
      <c r="B29" s="40"/>
      <c r="C29" s="40"/>
      <c r="D29" s="40"/>
      <c r="E29" s="40"/>
      <c r="F29" s="40"/>
      <c r="G29" s="40"/>
      <c r="H29" s="40"/>
      <c r="I29" s="40"/>
      <c r="J29" s="40"/>
      <c r="K29" s="25"/>
      <c r="L29" s="25"/>
    </row>
    <row r="30" spans="1:12" ht="12.75">
      <c r="A30" s="40"/>
      <c r="B30" s="40"/>
      <c r="C30" s="40"/>
      <c r="D30" s="40"/>
      <c r="E30" s="40"/>
      <c r="F30" s="40"/>
      <c r="G30" s="40"/>
      <c r="H30" s="40"/>
      <c r="I30" s="40"/>
      <c r="J30" s="40"/>
      <c r="K30" s="25"/>
      <c r="L30" s="25"/>
    </row>
    <row r="31" spans="1:12" ht="12.75">
      <c r="A31" s="40" t="s">
        <v>151</v>
      </c>
      <c r="B31" s="40"/>
      <c r="C31" s="40"/>
      <c r="D31" s="40"/>
      <c r="E31" s="40"/>
      <c r="F31" s="40"/>
      <c r="G31" s="40"/>
      <c r="H31" s="40"/>
      <c r="I31" s="40"/>
      <c r="J31" s="40"/>
      <c r="K31" s="25"/>
      <c r="L31" s="25"/>
    </row>
    <row r="32" spans="1:12" ht="12.75">
      <c r="A32" s="40"/>
      <c r="B32" s="40"/>
      <c r="C32" s="40"/>
      <c r="D32" s="40"/>
      <c r="E32" s="40"/>
      <c r="F32" s="40"/>
      <c r="G32" s="40"/>
      <c r="H32" s="40"/>
      <c r="I32" s="40"/>
      <c r="J32" s="40"/>
      <c r="K32" s="25"/>
      <c r="L32" s="25"/>
    </row>
    <row r="33" spans="1:12" ht="12.75">
      <c r="A33" s="40" t="s">
        <v>152</v>
      </c>
      <c r="B33" s="40"/>
      <c r="C33" s="40"/>
      <c r="D33" s="40"/>
      <c r="E33" s="40"/>
      <c r="F33" s="40"/>
      <c r="G33" s="40"/>
      <c r="H33" s="40"/>
      <c r="I33" s="40"/>
      <c r="J33" s="40"/>
      <c r="K33" s="25"/>
      <c r="L33" s="25"/>
    </row>
    <row r="35" ht="12.75">
      <c r="A35" s="40" t="s">
        <v>180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48"/>
  <sheetViews>
    <sheetView zoomScale="60" zoomScaleNormal="60" zoomScalePageLayoutView="0" workbookViewId="0" topLeftCell="A37">
      <selection activeCell="A68" sqref="A68"/>
    </sheetView>
  </sheetViews>
  <sheetFormatPr defaultColWidth="9.140625" defaultRowHeight="12.75"/>
  <cols>
    <col min="1" max="1" width="28.28125" style="79" customWidth="1"/>
    <col min="2" max="2" width="34.8515625" style="79" customWidth="1"/>
    <col min="3" max="3" width="26.00390625" style="79" customWidth="1"/>
    <col min="4" max="4" width="15.421875" style="79" customWidth="1"/>
    <col min="5" max="5" width="10.28125" style="79" customWidth="1"/>
    <col min="6" max="6" width="15.7109375" style="79" customWidth="1"/>
    <col min="7" max="16384" width="11.421875" style="79" customWidth="1"/>
  </cols>
  <sheetData>
    <row r="1" ht="23.25">
      <c r="A1" s="78" t="s">
        <v>190</v>
      </c>
    </row>
    <row r="2" ht="23.25">
      <c r="A2" s="80" t="s">
        <v>153</v>
      </c>
    </row>
    <row r="3" spans="1:2" ht="23.25">
      <c r="A3" s="80"/>
      <c r="B3" s="81"/>
    </row>
    <row r="4" ht="23.25">
      <c r="A4" s="80"/>
    </row>
    <row r="5" ht="23.25">
      <c r="A5" s="80"/>
    </row>
    <row r="6" ht="23.25">
      <c r="A6" s="80"/>
    </row>
    <row r="7" ht="23.25">
      <c r="A7" s="80"/>
    </row>
    <row r="8" ht="23.25">
      <c r="A8" s="81" t="s">
        <v>7</v>
      </c>
    </row>
    <row r="9" spans="1:2" ht="23.25">
      <c r="A9" s="79" t="s">
        <v>34</v>
      </c>
      <c r="B9" s="81" t="s">
        <v>188</v>
      </c>
    </row>
    <row r="10" spans="1:2" ht="23.25">
      <c r="A10" s="81" t="s">
        <v>36</v>
      </c>
      <c r="B10" s="81"/>
    </row>
    <row r="11" spans="1:2" ht="23.25">
      <c r="A11" s="81" t="s">
        <v>189</v>
      </c>
      <c r="B11" s="81"/>
    </row>
    <row r="12" spans="1:2" ht="23.25">
      <c r="A12" s="81" t="s">
        <v>37</v>
      </c>
      <c r="B12" s="81"/>
    </row>
    <row r="13" spans="1:2" ht="23.25">
      <c r="A13" s="79" t="s">
        <v>140</v>
      </c>
      <c r="B13" s="82"/>
    </row>
    <row r="14" spans="1:4" ht="23.25">
      <c r="A14" s="79" t="s">
        <v>1</v>
      </c>
      <c r="B14" s="83">
        <f>+C44</f>
        <v>0</v>
      </c>
      <c r="D14" s="84"/>
    </row>
    <row r="15" spans="1:2" ht="23.25">
      <c r="A15" s="79" t="s">
        <v>89</v>
      </c>
      <c r="B15" s="85"/>
    </row>
    <row r="16" spans="1:2" ht="23.25">
      <c r="A16" s="79" t="s">
        <v>0</v>
      </c>
      <c r="B16" s="86">
        <f>+B44</f>
        <v>0</v>
      </c>
    </row>
    <row r="17" spans="1:3" ht="23.25">
      <c r="A17" s="79" t="s">
        <v>88</v>
      </c>
      <c r="B17" s="87">
        <v>1</v>
      </c>
      <c r="C17" s="79" t="s">
        <v>19</v>
      </c>
    </row>
    <row r="18" spans="1:2" ht="23.25">
      <c r="A18" s="79" t="s">
        <v>181</v>
      </c>
      <c r="B18" s="88"/>
    </row>
    <row r="19" spans="1:3" ht="23.25">
      <c r="A19" s="79" t="s">
        <v>6</v>
      </c>
      <c r="B19" s="89" t="e">
        <f>C41/C44</f>
        <v>#DIV/0!</v>
      </c>
      <c r="C19" s="90" t="s">
        <v>178</v>
      </c>
    </row>
    <row r="20" ht="23.25">
      <c r="B20" s="91"/>
    </row>
    <row r="21" ht="23.25">
      <c r="A21" s="81" t="s">
        <v>38</v>
      </c>
    </row>
    <row r="22" ht="23.25">
      <c r="A22" s="81"/>
    </row>
    <row r="23" spans="1:3" ht="23.25">
      <c r="A23" s="92" t="s">
        <v>2</v>
      </c>
      <c r="B23" s="93" t="s">
        <v>3</v>
      </c>
      <c r="C23" s="93" t="s">
        <v>4</v>
      </c>
    </row>
    <row r="24" spans="1:3" ht="23.25">
      <c r="A24" s="94"/>
      <c r="B24" s="95">
        <f>+Loc_curr</f>
        <v>0</v>
      </c>
      <c r="C24" s="96" t="s">
        <v>5</v>
      </c>
    </row>
    <row r="25" spans="1:3" ht="23.25">
      <c r="A25" s="97" t="s">
        <v>17</v>
      </c>
      <c r="B25" s="98"/>
      <c r="C25" s="98"/>
    </row>
    <row r="26" spans="1:3" ht="23.25">
      <c r="A26" s="94" t="s">
        <v>15</v>
      </c>
      <c r="B26" s="99">
        <f>+Detail!E28</f>
        <v>0</v>
      </c>
      <c r="C26" s="100">
        <f aca="true" t="shared" si="0" ref="C26:C33">B26*1/Exch_Rate</f>
        <v>0</v>
      </c>
    </row>
    <row r="27" spans="1:3" ht="23.25">
      <c r="A27" s="94" t="s">
        <v>16</v>
      </c>
      <c r="B27" s="99">
        <f>+Detail!E54</f>
        <v>0</v>
      </c>
      <c r="C27" s="100">
        <f t="shared" si="0"/>
        <v>0</v>
      </c>
    </row>
    <row r="28" spans="1:3" ht="23.25">
      <c r="A28" s="94" t="s">
        <v>20</v>
      </c>
      <c r="B28" s="100">
        <f>+Detail!E79</f>
        <v>0</v>
      </c>
      <c r="C28" s="100">
        <f t="shared" si="0"/>
        <v>0</v>
      </c>
    </row>
    <row r="29" spans="1:3" ht="23.25">
      <c r="A29" s="94" t="s">
        <v>21</v>
      </c>
      <c r="B29" s="100">
        <f>+Detail!E104</f>
        <v>0</v>
      </c>
      <c r="C29" s="100">
        <f t="shared" si="0"/>
        <v>0</v>
      </c>
    </row>
    <row r="30" spans="1:3" ht="23.25">
      <c r="A30" s="94" t="s">
        <v>22</v>
      </c>
      <c r="B30" s="100">
        <f>+Detail!E129</f>
        <v>0</v>
      </c>
      <c r="C30" s="100">
        <f t="shared" si="0"/>
        <v>0</v>
      </c>
    </row>
    <row r="31" spans="1:3" ht="23.25">
      <c r="A31" s="94" t="s">
        <v>23</v>
      </c>
      <c r="B31" s="100">
        <f>+Detail!E164</f>
        <v>0</v>
      </c>
      <c r="C31" s="100">
        <f t="shared" si="0"/>
        <v>0</v>
      </c>
    </row>
    <row r="32" spans="1:3" ht="23.25">
      <c r="A32" s="94" t="s">
        <v>24</v>
      </c>
      <c r="B32" s="100">
        <f>+Detail!E189</f>
        <v>0</v>
      </c>
      <c r="C32" s="100">
        <f t="shared" si="0"/>
        <v>0</v>
      </c>
    </row>
    <row r="33" spans="1:3" ht="23.25">
      <c r="A33" s="79" t="s">
        <v>25</v>
      </c>
      <c r="B33" s="100">
        <f>+Detail!E214</f>
        <v>0</v>
      </c>
      <c r="C33" s="100">
        <f t="shared" si="0"/>
        <v>0</v>
      </c>
    </row>
    <row r="34" spans="1:3" ht="23.25">
      <c r="A34" s="101" t="s">
        <v>26</v>
      </c>
      <c r="B34" s="102">
        <f>SUM(B26:B33)</f>
        <v>0</v>
      </c>
      <c r="C34" s="102">
        <f>SUM(C26:C33)</f>
        <v>0</v>
      </c>
    </row>
    <row r="35" spans="1:3" ht="23.25">
      <c r="A35" s="94"/>
      <c r="B35" s="103"/>
      <c r="C35" s="103"/>
    </row>
    <row r="36" spans="1:3" ht="23.25">
      <c r="A36" s="104" t="s">
        <v>18</v>
      </c>
      <c r="B36" s="103"/>
      <c r="C36" s="103"/>
    </row>
    <row r="37" spans="1:3" ht="23.25">
      <c r="A37" s="94" t="s">
        <v>27</v>
      </c>
      <c r="B37" s="100">
        <f>+Detail!E241</f>
        <v>0</v>
      </c>
      <c r="C37" s="100">
        <f>B37*1/Exch_Rate</f>
        <v>0</v>
      </c>
    </row>
    <row r="38" spans="1:3" ht="23.25">
      <c r="A38" s="94" t="s">
        <v>28</v>
      </c>
      <c r="B38" s="100">
        <f>+Detail!E264</f>
        <v>0</v>
      </c>
      <c r="C38" s="100">
        <f>B38*1/Exch_Rate</f>
        <v>0</v>
      </c>
    </row>
    <row r="39" spans="1:3" ht="23.25">
      <c r="A39" s="94" t="s">
        <v>29</v>
      </c>
      <c r="B39" s="100">
        <f>+Detail!E280</f>
        <v>0</v>
      </c>
      <c r="C39" s="100">
        <f>B39*1/Exch_Rate</f>
        <v>0</v>
      </c>
    </row>
    <row r="40" spans="1:3" ht="23.25">
      <c r="A40" s="94" t="s">
        <v>30</v>
      </c>
      <c r="B40" s="100">
        <f>+Detail!E296</f>
        <v>0</v>
      </c>
      <c r="C40" s="100">
        <f>B40*1/Exch_Rate</f>
        <v>0</v>
      </c>
    </row>
    <row r="41" spans="1:3" ht="23.25">
      <c r="A41" s="101" t="s">
        <v>31</v>
      </c>
      <c r="B41" s="102">
        <f>SUM(B37:B40)</f>
        <v>0</v>
      </c>
      <c r="C41" s="102">
        <f>SUM(C36:C40)</f>
        <v>0</v>
      </c>
    </row>
    <row r="42" spans="1:3" ht="23.25">
      <c r="A42" s="105" t="s">
        <v>32</v>
      </c>
      <c r="B42" s="102">
        <f>B34+B41</f>
        <v>0</v>
      </c>
      <c r="C42" s="102">
        <f>C34+C41</f>
        <v>0</v>
      </c>
    </row>
    <row r="43" spans="1:3" ht="23.25">
      <c r="A43" s="98" t="s">
        <v>179</v>
      </c>
      <c r="B43" s="102">
        <f>Detail!$E$303</f>
        <v>0</v>
      </c>
      <c r="C43" s="102">
        <f>Detail!$F$303</f>
        <v>0</v>
      </c>
    </row>
    <row r="44" spans="1:3" ht="19.5" customHeight="1" thickBot="1">
      <c r="A44" s="106" t="s">
        <v>33</v>
      </c>
      <c r="B44" s="107">
        <f>B42+B43</f>
        <v>0</v>
      </c>
      <c r="C44" s="107">
        <f>C42+C43</f>
        <v>0</v>
      </c>
    </row>
    <row r="45" ht="24" thickTop="1">
      <c r="B45" s="108"/>
    </row>
    <row r="46" ht="16.5" customHeight="1">
      <c r="A46" s="81" t="s">
        <v>35</v>
      </c>
    </row>
    <row r="47" ht="12.75" customHeight="1"/>
    <row r="48" spans="1:6" ht="23.25">
      <c r="A48" s="109"/>
      <c r="B48" s="109" t="s">
        <v>8</v>
      </c>
      <c r="C48" s="109" t="s">
        <v>9</v>
      </c>
      <c r="D48" s="109" t="s">
        <v>10</v>
      </c>
      <c r="E48" s="94"/>
      <c r="F48" s="94"/>
    </row>
    <row r="49" spans="1:6" ht="23.25">
      <c r="A49" s="110" t="s">
        <v>13</v>
      </c>
      <c r="B49" s="111"/>
      <c r="C49" s="111"/>
      <c r="D49" s="111"/>
      <c r="E49" s="94"/>
      <c r="F49" s="94"/>
    </row>
    <row r="50" spans="1:6" ht="23.25">
      <c r="A50" s="112" t="s">
        <v>14</v>
      </c>
      <c r="B50" s="113"/>
      <c r="C50" s="113"/>
      <c r="D50" s="113"/>
      <c r="E50" s="94"/>
      <c r="F50" s="94"/>
    </row>
    <row r="51" spans="1:6" ht="23.25">
      <c r="A51" s="94"/>
      <c r="B51" s="103"/>
      <c r="C51" s="103"/>
      <c r="D51" s="103"/>
      <c r="E51" s="94"/>
      <c r="F51" s="94"/>
    </row>
    <row r="52" spans="1:4" ht="23.25">
      <c r="A52" s="109"/>
      <c r="B52" s="114" t="s">
        <v>39</v>
      </c>
      <c r="C52" s="114" t="s">
        <v>11</v>
      </c>
      <c r="D52" s="115" t="s">
        <v>12</v>
      </c>
    </row>
    <row r="53" spans="1:4" ht="23.25">
      <c r="A53" s="110" t="s">
        <v>13</v>
      </c>
      <c r="B53" s="111"/>
      <c r="C53" s="111"/>
      <c r="D53" s="111"/>
    </row>
    <row r="54" spans="1:4" ht="23.25">
      <c r="A54" s="112" t="s">
        <v>14</v>
      </c>
      <c r="B54" s="113"/>
      <c r="C54" s="113"/>
      <c r="D54" s="113"/>
    </row>
    <row r="55" spans="2:4" ht="23.25">
      <c r="B55" s="108"/>
      <c r="C55" s="108"/>
      <c r="D55" s="108"/>
    </row>
    <row r="56" spans="1:4" ht="23.25">
      <c r="A56" s="109"/>
      <c r="B56" s="116" t="s">
        <v>154</v>
      </c>
      <c r="C56" s="116" t="s">
        <v>155</v>
      </c>
      <c r="D56" s="116" t="s">
        <v>156</v>
      </c>
    </row>
    <row r="57" spans="1:4" ht="23.25">
      <c r="A57" s="110" t="s">
        <v>13</v>
      </c>
      <c r="B57" s="111"/>
      <c r="C57" s="111"/>
      <c r="D57" s="111"/>
    </row>
    <row r="58" spans="1:4" ht="23.25">
      <c r="A58" s="112" t="s">
        <v>14</v>
      </c>
      <c r="B58" s="113"/>
      <c r="C58" s="113"/>
      <c r="D58" s="113"/>
    </row>
    <row r="59" spans="1:4" ht="23.25">
      <c r="A59" s="94"/>
      <c r="B59" s="103"/>
      <c r="C59" s="103"/>
      <c r="D59" s="103"/>
    </row>
    <row r="60" spans="1:4" ht="23.25">
      <c r="A60" s="109"/>
      <c r="B60" s="114" t="s">
        <v>157</v>
      </c>
      <c r="C60" s="114" t="s">
        <v>158</v>
      </c>
      <c r="D60" s="115" t="s">
        <v>159</v>
      </c>
    </row>
    <row r="61" spans="1:7" ht="23.25">
      <c r="A61" s="110" t="s">
        <v>13</v>
      </c>
      <c r="B61" s="111"/>
      <c r="C61" s="111"/>
      <c r="D61" s="111"/>
      <c r="E61" s="117"/>
      <c r="F61" s="134"/>
      <c r="G61" s="134"/>
    </row>
    <row r="62" spans="1:7" ht="23.25">
      <c r="A62" s="112" t="s">
        <v>14</v>
      </c>
      <c r="B62" s="113"/>
      <c r="C62" s="113"/>
      <c r="D62" s="113"/>
      <c r="E62" s="118"/>
      <c r="F62" s="118"/>
      <c r="G62" s="118"/>
    </row>
    <row r="63" spans="1:7" ht="23.25">
      <c r="A63" s="118"/>
      <c r="B63" s="117"/>
      <c r="C63" s="117"/>
      <c r="D63" s="117"/>
      <c r="E63" s="119"/>
      <c r="F63" s="120"/>
      <c r="G63" s="118"/>
    </row>
    <row r="64" spans="1:7" ht="23.25">
      <c r="A64" s="94"/>
      <c r="B64" s="94"/>
      <c r="C64" s="94"/>
      <c r="D64" s="94"/>
      <c r="E64" s="121"/>
      <c r="F64" s="120"/>
      <c r="G64" s="118"/>
    </row>
    <row r="65" spans="1:7" ht="17.25" customHeight="1">
      <c r="A65" s="94"/>
      <c r="B65" s="122"/>
      <c r="C65" s="122"/>
      <c r="D65" s="122"/>
      <c r="E65" s="121"/>
      <c r="F65" s="120"/>
      <c r="G65" s="118"/>
    </row>
    <row r="66" spans="1:7" ht="23.25">
      <c r="A66" s="94"/>
      <c r="B66" s="122"/>
      <c r="C66" s="122"/>
      <c r="D66" s="122"/>
      <c r="E66" s="123"/>
      <c r="F66" s="120"/>
      <c r="G66" s="118"/>
    </row>
    <row r="67" spans="1:7" ht="23.25">
      <c r="A67" s="94"/>
      <c r="B67" s="122"/>
      <c r="C67" s="122"/>
      <c r="D67" s="122"/>
      <c r="E67" s="121"/>
      <c r="F67" s="120"/>
      <c r="G67" s="118"/>
    </row>
    <row r="68" spans="1:7" ht="23.25">
      <c r="A68" s="94"/>
      <c r="B68" s="122"/>
      <c r="C68" s="122"/>
      <c r="D68" s="122"/>
      <c r="E68" s="123"/>
      <c r="F68" s="120"/>
      <c r="G68" s="118"/>
    </row>
    <row r="69" spans="1:7" ht="23.25">
      <c r="A69" s="94"/>
      <c r="B69" s="122"/>
      <c r="C69" s="122"/>
      <c r="D69" s="122"/>
      <c r="E69" s="121"/>
      <c r="F69" s="120"/>
      <c r="G69" s="118"/>
    </row>
    <row r="70" spans="1:7" ht="23.25">
      <c r="A70" s="94"/>
      <c r="B70" s="122"/>
      <c r="C70" s="122"/>
      <c r="D70" s="122"/>
      <c r="E70" s="121"/>
      <c r="F70" s="120"/>
      <c r="G70" s="118"/>
    </row>
    <row r="71" spans="1:7" ht="23.25">
      <c r="A71" s="123"/>
      <c r="B71" s="124"/>
      <c r="C71" s="125"/>
      <c r="D71" s="123"/>
      <c r="E71" s="121"/>
      <c r="F71" s="120"/>
      <c r="G71" s="118"/>
    </row>
    <row r="72" spans="1:7" ht="23.25">
      <c r="A72" s="94"/>
      <c r="B72" s="94"/>
      <c r="C72" s="94"/>
      <c r="D72" s="94"/>
      <c r="E72" s="121"/>
      <c r="F72" s="120"/>
      <c r="G72" s="118"/>
    </row>
    <row r="73" spans="1:7" ht="23.25">
      <c r="A73" s="94"/>
      <c r="B73" s="122"/>
      <c r="C73" s="122"/>
      <c r="D73" s="122"/>
      <c r="E73" s="121"/>
      <c r="F73" s="120"/>
      <c r="G73" s="118"/>
    </row>
    <row r="74" spans="1:7" ht="23.25">
      <c r="A74" s="94"/>
      <c r="B74" s="122"/>
      <c r="C74" s="122"/>
      <c r="D74" s="122"/>
      <c r="E74" s="123"/>
      <c r="F74" s="120"/>
      <c r="G74" s="118"/>
    </row>
    <row r="75" spans="1:7" ht="23.25">
      <c r="A75" s="94"/>
      <c r="B75" s="122"/>
      <c r="C75" s="122"/>
      <c r="D75" s="122"/>
      <c r="E75" s="121"/>
      <c r="F75" s="120"/>
      <c r="G75" s="118"/>
    </row>
    <row r="76" spans="1:7" ht="23.25">
      <c r="A76" s="94"/>
      <c r="B76" s="122"/>
      <c r="C76" s="122"/>
      <c r="D76" s="122"/>
      <c r="E76" s="121"/>
      <c r="F76" s="120"/>
      <c r="G76" s="118"/>
    </row>
    <row r="77" spans="1:7" ht="23.25">
      <c r="A77" s="94"/>
      <c r="B77" s="122"/>
      <c r="C77" s="122"/>
      <c r="D77" s="122"/>
      <c r="E77" s="121"/>
      <c r="F77" s="120"/>
      <c r="G77" s="118"/>
    </row>
    <row r="78" spans="1:7" ht="49.5" customHeight="1">
      <c r="A78" s="94"/>
      <c r="B78" s="122"/>
      <c r="C78" s="122"/>
      <c r="D78" s="122"/>
      <c r="E78" s="121"/>
      <c r="F78" s="120"/>
      <c r="G78" s="118"/>
    </row>
    <row r="79" spans="1:7" ht="23.25">
      <c r="A79" s="123"/>
      <c r="B79" s="126"/>
      <c r="C79" s="123"/>
      <c r="D79" s="123"/>
      <c r="E79" s="123"/>
      <c r="F79" s="120"/>
      <c r="G79" s="118"/>
    </row>
    <row r="80" spans="1:7" ht="23.25">
      <c r="A80" s="123"/>
      <c r="B80" s="124"/>
      <c r="C80" s="125"/>
      <c r="D80" s="124"/>
      <c r="E80" s="121"/>
      <c r="F80" s="120"/>
      <c r="G80" s="118"/>
    </row>
    <row r="81" spans="1:7" ht="50.25" customHeight="1">
      <c r="A81" s="118"/>
      <c r="B81" s="117"/>
      <c r="C81" s="120"/>
      <c r="D81" s="117"/>
      <c r="E81" s="119"/>
      <c r="F81" s="120"/>
      <c r="G81" s="118"/>
    </row>
    <row r="82" spans="1:7" ht="23.25">
      <c r="A82" s="118"/>
      <c r="B82" s="117"/>
      <c r="C82" s="118"/>
      <c r="D82" s="118"/>
      <c r="E82" s="119"/>
      <c r="F82" s="120"/>
      <c r="G82" s="118"/>
    </row>
    <row r="83" spans="1:7" ht="23.25">
      <c r="A83" s="118"/>
      <c r="B83" s="117"/>
      <c r="C83" s="120"/>
      <c r="D83" s="117"/>
      <c r="E83" s="119"/>
      <c r="F83" s="120"/>
      <c r="G83" s="118"/>
    </row>
    <row r="84" spans="1:7" ht="23.25">
      <c r="A84" s="118"/>
      <c r="B84" s="127"/>
      <c r="C84" s="118"/>
      <c r="D84" s="118"/>
      <c r="E84" s="119"/>
      <c r="F84" s="120"/>
      <c r="G84" s="118"/>
    </row>
    <row r="85" spans="1:7" ht="23.25">
      <c r="A85" s="118"/>
      <c r="B85" s="117"/>
      <c r="C85" s="118"/>
      <c r="D85" s="118"/>
      <c r="E85" s="119"/>
      <c r="F85" s="120"/>
      <c r="G85" s="118"/>
    </row>
    <row r="86" spans="1:7" ht="23.25">
      <c r="A86" s="118"/>
      <c r="B86" s="118"/>
      <c r="C86" s="118"/>
      <c r="D86" s="118"/>
      <c r="E86" s="128"/>
      <c r="F86" s="120"/>
      <c r="G86" s="118"/>
    </row>
    <row r="87" ht="23.25">
      <c r="F87" s="120"/>
    </row>
    <row r="88" ht="23.25">
      <c r="F88" s="120"/>
    </row>
    <row r="89" ht="23.25">
      <c r="F89" s="120"/>
    </row>
    <row r="90" spans="5:6" ht="23.25">
      <c r="E90" s="108"/>
      <c r="F90" s="120"/>
    </row>
    <row r="91" ht="23.25">
      <c r="F91" s="120"/>
    </row>
    <row r="92" spans="5:6" ht="23.25">
      <c r="E92" s="108"/>
      <c r="F92" s="120"/>
    </row>
    <row r="93" spans="5:6" ht="23.25">
      <c r="E93" s="108"/>
      <c r="F93" s="120"/>
    </row>
    <row r="94" spans="2:6" ht="23.25">
      <c r="B94" s="129"/>
      <c r="F94" s="120"/>
    </row>
    <row r="95" spans="5:6" ht="23.25">
      <c r="E95" s="108"/>
      <c r="F95" s="120"/>
    </row>
    <row r="96" spans="2:6" ht="23.25">
      <c r="B96" s="129"/>
      <c r="E96" s="108"/>
      <c r="F96" s="120"/>
    </row>
    <row r="97" spans="2:6" ht="23.25">
      <c r="B97" s="130"/>
      <c r="E97" s="108"/>
      <c r="F97" s="120"/>
    </row>
    <row r="98" spans="5:6" ht="23.25">
      <c r="E98" s="108"/>
      <c r="F98" s="120"/>
    </row>
    <row r="99" spans="2:6" ht="23.25">
      <c r="B99" s="117"/>
      <c r="C99" s="120"/>
      <c r="D99" s="117"/>
      <c r="E99" s="119"/>
      <c r="F99" s="120"/>
    </row>
    <row r="100" spans="2:7" ht="23.25">
      <c r="B100" s="117"/>
      <c r="C100" s="120"/>
      <c r="D100" s="117"/>
      <c r="E100" s="119"/>
      <c r="F100" s="120"/>
      <c r="G100" s="118"/>
    </row>
    <row r="101" spans="5:6" ht="23.25">
      <c r="E101" s="108"/>
      <c r="F101" s="120"/>
    </row>
    <row r="102" spans="2:6" ht="23.25">
      <c r="B102" s="129"/>
      <c r="E102" s="108"/>
      <c r="F102" s="120"/>
    </row>
    <row r="103" spans="5:6" ht="23.25">
      <c r="E103" s="108"/>
      <c r="F103" s="120"/>
    </row>
    <row r="104" spans="5:6" ht="23.25">
      <c r="E104" s="108"/>
      <c r="F104" s="120"/>
    </row>
    <row r="105" spans="5:6" ht="23.25">
      <c r="E105" s="108"/>
      <c r="F105" s="120"/>
    </row>
    <row r="106" spans="5:6" ht="23.25">
      <c r="E106" s="108"/>
      <c r="F106" s="120"/>
    </row>
    <row r="107" spans="5:6" ht="23.25">
      <c r="E107" s="108"/>
      <c r="F107" s="120"/>
    </row>
    <row r="108" spans="5:6" ht="23.25">
      <c r="E108" s="108"/>
      <c r="F108" s="120"/>
    </row>
    <row r="109" spans="5:6" ht="23.25">
      <c r="E109" s="108"/>
      <c r="F109" s="120"/>
    </row>
    <row r="110" spans="5:6" ht="23.25">
      <c r="E110" s="108"/>
      <c r="F110" s="120"/>
    </row>
    <row r="111" spans="5:6" ht="23.25">
      <c r="E111" s="108"/>
      <c r="F111" s="120"/>
    </row>
    <row r="112" ht="23.25">
      <c r="F112" s="120"/>
    </row>
    <row r="113" ht="23.25">
      <c r="F113" s="120"/>
    </row>
    <row r="114" ht="23.25">
      <c r="F114" s="120"/>
    </row>
    <row r="115" spans="5:6" ht="23.25">
      <c r="E115" s="108"/>
      <c r="F115" s="120"/>
    </row>
    <row r="116" spans="2:6" ht="23.25">
      <c r="B116" s="130"/>
      <c r="E116" s="108"/>
      <c r="F116" s="120"/>
    </row>
    <row r="117" spans="2:6" ht="23.25">
      <c r="B117" s="130"/>
      <c r="F117" s="120"/>
    </row>
    <row r="118" spans="2:6" ht="23.25">
      <c r="B118" s="130"/>
      <c r="E118" s="108"/>
      <c r="F118" s="120"/>
    </row>
    <row r="119" spans="2:6" ht="23.25">
      <c r="B119" s="130"/>
      <c r="E119" s="108"/>
      <c r="F119" s="120"/>
    </row>
    <row r="120" spans="5:6" ht="23.25">
      <c r="E120" s="108"/>
      <c r="F120" s="120"/>
    </row>
    <row r="121" spans="2:6" ht="23.25">
      <c r="B121" s="130"/>
      <c r="E121" s="108"/>
      <c r="F121" s="120"/>
    </row>
    <row r="122" ht="23.25">
      <c r="F122" s="120"/>
    </row>
    <row r="123" spans="5:6" ht="23.25">
      <c r="E123" s="108"/>
      <c r="F123" s="120"/>
    </row>
    <row r="124" ht="23.25">
      <c r="F124" s="120"/>
    </row>
    <row r="125" spans="5:6" ht="23.25">
      <c r="E125" s="108"/>
      <c r="F125" s="120"/>
    </row>
    <row r="126" spans="5:6" ht="23.25">
      <c r="E126" s="108"/>
      <c r="F126" s="120"/>
    </row>
    <row r="127" spans="5:6" ht="23.25">
      <c r="E127" s="108"/>
      <c r="F127" s="120"/>
    </row>
    <row r="128" ht="23.25">
      <c r="E128" s="108"/>
    </row>
    <row r="129" ht="18" customHeight="1"/>
    <row r="130" ht="23.25">
      <c r="D130" s="131"/>
    </row>
    <row r="131" ht="23.25">
      <c r="B131" s="131"/>
    </row>
    <row r="132" ht="23.25">
      <c r="E132" s="108"/>
    </row>
    <row r="134" ht="23.25">
      <c r="E134" s="108"/>
    </row>
    <row r="135" ht="23.25">
      <c r="E135" s="108"/>
    </row>
    <row r="136" ht="23.25">
      <c r="E136" s="108"/>
    </row>
    <row r="137" spans="2:5" ht="23.25">
      <c r="B137" s="81"/>
      <c r="E137" s="108"/>
    </row>
    <row r="139" ht="23.25">
      <c r="E139" s="108"/>
    </row>
    <row r="140" ht="23.25">
      <c r="E140" s="108"/>
    </row>
    <row r="141" ht="23.25">
      <c r="E141" s="108"/>
    </row>
    <row r="142" ht="23.25">
      <c r="E142" s="108"/>
    </row>
    <row r="143" ht="23.25">
      <c r="E143" s="108"/>
    </row>
    <row r="144" ht="23.25">
      <c r="E144" s="108"/>
    </row>
    <row r="145" ht="23.25">
      <c r="E145" s="108"/>
    </row>
    <row r="146" spans="2:5" ht="23.25">
      <c r="B146" s="81"/>
      <c r="E146" s="132"/>
    </row>
    <row r="148" spans="3:6" ht="23.25">
      <c r="C148" s="81"/>
      <c r="D148" s="132"/>
      <c r="E148" s="132"/>
      <c r="F148" s="133"/>
    </row>
  </sheetData>
  <sheetProtection password="DCF5" sheet="1" objects="1" scenarios="1" formatCells="0"/>
  <mergeCells count="1">
    <mergeCell ref="F61:G61"/>
  </mergeCells>
  <printOptions/>
  <pageMargins left="0.7480314960629921" right="0.7480314960629921" top="0.5905511811023623" bottom="0.984251968503937" header="0.5118110236220472" footer="0.5118110236220472"/>
  <pageSetup fitToHeight="1" fitToWidth="1" horizontalDpi="600" verticalDpi="600" orientation="portrait" paperSize="9" scale="56"/>
  <headerFooter alignWithMargins="0">
    <oddFooter>&amp;L&amp;F&amp;R&amp;D</oddFooter>
  </headerFooter>
  <drawing r:id="rId1"/>
</worksheet>
</file>

<file path=xl/worksheets/sheet3.xml><?xml version="1.0" encoding="utf-8"?>
<worksheet xmlns="http://schemas.openxmlformats.org/spreadsheetml/2006/main" xmlns:r="http://schemas.openxmlformats.org/officeDocument/2006/relationships">
  <dimension ref="A1:N349"/>
  <sheetViews>
    <sheetView tabSelected="1" zoomScaleSheetLayoutView="41" zoomScalePageLayoutView="0" workbookViewId="0" topLeftCell="A1">
      <pane xSplit="1" ySplit="2" topLeftCell="B3" activePane="bottomRight" state="frozen"/>
      <selection pane="topLeft" activeCell="B11" sqref="B11"/>
      <selection pane="topRight" activeCell="B11" sqref="B11"/>
      <selection pane="bottomLeft" activeCell="B11" sqref="B11"/>
      <selection pane="bottomRight" activeCell="A342" sqref="A342"/>
    </sheetView>
  </sheetViews>
  <sheetFormatPr defaultColWidth="9.140625" defaultRowHeight="12.75"/>
  <cols>
    <col min="1" max="1" width="48.00390625" style="5" bestFit="1" customWidth="1"/>
    <col min="2" max="2" width="8.28125" style="7" bestFit="1" customWidth="1"/>
    <col min="3" max="3" width="10.00390625" style="5" bestFit="1" customWidth="1"/>
    <col min="4" max="4" width="10.140625" style="9" bestFit="1" customWidth="1"/>
    <col min="5" max="5" width="25.28125" style="19" customWidth="1"/>
    <col min="6" max="6" width="20.7109375" style="68" customWidth="1"/>
    <col min="7" max="7" width="20.00390625" style="63" customWidth="1"/>
    <col min="8" max="8" width="4.00390625" style="5" customWidth="1"/>
    <col min="9" max="9" width="16.7109375" style="66" customWidth="1"/>
    <col min="10" max="10" width="11.7109375" style="66" customWidth="1"/>
    <col min="11" max="11" width="14.421875" style="66" customWidth="1"/>
    <col min="12" max="12" width="14.421875" style="73" customWidth="1"/>
    <col min="13" max="16384" width="11.421875" style="5" customWidth="1"/>
  </cols>
  <sheetData>
    <row r="1" spans="1:9" ht="15">
      <c r="A1" s="1" t="s">
        <v>40</v>
      </c>
      <c r="B1" s="2" t="s">
        <v>41</v>
      </c>
      <c r="C1" s="3" t="s">
        <v>47</v>
      </c>
      <c r="D1" s="4" t="s">
        <v>44</v>
      </c>
      <c r="E1" s="16" t="s">
        <v>45</v>
      </c>
      <c r="F1" s="17" t="s">
        <v>46</v>
      </c>
      <c r="I1" s="65" t="s">
        <v>182</v>
      </c>
    </row>
    <row r="2" spans="1:14" ht="51">
      <c r="A2" s="1"/>
      <c r="B2" s="2"/>
      <c r="C2" s="1"/>
      <c r="D2" s="6" t="s">
        <v>87</v>
      </c>
      <c r="E2" s="18" t="s">
        <v>87</v>
      </c>
      <c r="F2" s="17" t="s">
        <v>5</v>
      </c>
      <c r="G2" s="63" t="s">
        <v>191</v>
      </c>
      <c r="I2" s="67" t="s">
        <v>183</v>
      </c>
      <c r="J2" s="67" t="s">
        <v>184</v>
      </c>
      <c r="K2" s="67" t="s">
        <v>185</v>
      </c>
      <c r="L2" s="67" t="s">
        <v>187</v>
      </c>
      <c r="N2" s="64" t="s">
        <v>186</v>
      </c>
    </row>
    <row r="3" spans="1:6" ht="12.75">
      <c r="A3" s="1" t="s">
        <v>42</v>
      </c>
      <c r="D3" s="4"/>
      <c r="E3" s="16"/>
      <c r="F3" s="17"/>
    </row>
    <row r="4" spans="1:6" ht="12.75">
      <c r="A4" s="1"/>
      <c r="D4" s="4"/>
      <c r="E4" s="16"/>
      <c r="F4" s="17"/>
    </row>
    <row r="5" spans="1:12" ht="12.75">
      <c r="A5" s="5" t="s">
        <v>49</v>
      </c>
      <c r="B5" s="2"/>
      <c r="C5" s="1"/>
      <c r="D5" s="4"/>
      <c r="E5" s="16"/>
      <c r="F5" s="17"/>
      <c r="I5" s="69"/>
      <c r="J5" s="69"/>
      <c r="K5" s="69"/>
      <c r="L5" s="74"/>
    </row>
    <row r="6" spans="2:12" ht="12.75">
      <c r="B6" s="2"/>
      <c r="C6" s="1"/>
      <c r="D6" s="4"/>
      <c r="E6" s="16"/>
      <c r="F6" s="17"/>
      <c r="I6" s="69"/>
      <c r="J6" s="69"/>
      <c r="K6" s="69"/>
      <c r="L6" s="74"/>
    </row>
    <row r="7" spans="1:12" ht="12.75">
      <c r="A7" s="8">
        <v>1</v>
      </c>
      <c r="D7" s="9">
        <v>0</v>
      </c>
      <c r="E7" s="20">
        <f>+D7*B7</f>
        <v>0</v>
      </c>
      <c r="F7" s="20">
        <f>IF(+Exch_Rate&gt;0,+Detail!E7/Exch_Rate," ")</f>
        <v>0</v>
      </c>
      <c r="I7" s="15"/>
      <c r="J7" s="15">
        <f>+E7-I7</f>
        <v>0</v>
      </c>
      <c r="K7" s="15"/>
      <c r="L7" s="75"/>
    </row>
    <row r="8" spans="1:12" ht="12.75">
      <c r="A8" s="8">
        <v>2</v>
      </c>
      <c r="D8" s="9">
        <v>0</v>
      </c>
      <c r="E8" s="20">
        <f aca="true" t="shared" si="0" ref="E8:E16">+D8*B8</f>
        <v>0</v>
      </c>
      <c r="F8" s="20">
        <f>IF(+Exch_Rate&gt;0,+Detail!E8/Exch_Rate," ")</f>
        <v>0</v>
      </c>
      <c r="I8" s="15"/>
      <c r="J8" s="15">
        <f aca="true" t="shared" si="1" ref="J8:J26">+E8-I8</f>
        <v>0</v>
      </c>
      <c r="K8" s="15"/>
      <c r="L8" s="75"/>
    </row>
    <row r="9" spans="1:12" ht="12.75">
      <c r="A9" s="8">
        <v>3</v>
      </c>
      <c r="D9" s="9">
        <v>0</v>
      </c>
      <c r="E9" s="20">
        <f t="shared" si="0"/>
        <v>0</v>
      </c>
      <c r="F9" s="20">
        <f>IF(+Exch_Rate&gt;0,+Detail!E9/Exch_Rate," ")</f>
        <v>0</v>
      </c>
      <c r="I9" s="15"/>
      <c r="J9" s="15">
        <f t="shared" si="1"/>
        <v>0</v>
      </c>
      <c r="K9" s="15"/>
      <c r="L9" s="75"/>
    </row>
    <row r="10" spans="1:12" ht="12.75">
      <c r="A10" s="8">
        <v>4</v>
      </c>
      <c r="D10" s="9">
        <v>0</v>
      </c>
      <c r="E10" s="20">
        <f t="shared" si="0"/>
        <v>0</v>
      </c>
      <c r="F10" s="20">
        <f>IF(+Exch_Rate&gt;0,+Detail!E10/Exch_Rate," ")</f>
        <v>0</v>
      </c>
      <c r="I10" s="15"/>
      <c r="J10" s="15">
        <f t="shared" si="1"/>
        <v>0</v>
      </c>
      <c r="K10" s="15"/>
      <c r="L10" s="75"/>
    </row>
    <row r="11" spans="1:12" ht="12.75">
      <c r="A11" s="8">
        <v>5</v>
      </c>
      <c r="D11" s="9">
        <v>0</v>
      </c>
      <c r="E11" s="20">
        <f t="shared" si="0"/>
        <v>0</v>
      </c>
      <c r="F11" s="20">
        <f>IF(+Exch_Rate&gt;0,+Detail!E11/Exch_Rate," ")</f>
        <v>0</v>
      </c>
      <c r="I11" s="15"/>
      <c r="J11" s="15">
        <f t="shared" si="1"/>
        <v>0</v>
      </c>
      <c r="K11" s="15"/>
      <c r="L11" s="75"/>
    </row>
    <row r="12" spans="1:12" ht="12.75">
      <c r="A12" s="8">
        <v>6</v>
      </c>
      <c r="D12" s="9">
        <v>0</v>
      </c>
      <c r="E12" s="20">
        <f t="shared" si="0"/>
        <v>0</v>
      </c>
      <c r="F12" s="20">
        <f>IF(+Exch_Rate&gt;0,+Detail!E12/Exch_Rate," ")</f>
        <v>0</v>
      </c>
      <c r="I12" s="15"/>
      <c r="J12" s="15">
        <f t="shared" si="1"/>
        <v>0</v>
      </c>
      <c r="K12" s="15"/>
      <c r="L12" s="75"/>
    </row>
    <row r="13" spans="1:12" ht="12.75">
      <c r="A13" s="8">
        <v>7</v>
      </c>
      <c r="D13" s="9">
        <v>0</v>
      </c>
      <c r="E13" s="20">
        <f t="shared" si="0"/>
        <v>0</v>
      </c>
      <c r="F13" s="20">
        <f>IF(+Exch_Rate&gt;0,+Detail!E13/Exch_Rate," ")</f>
        <v>0</v>
      </c>
      <c r="I13" s="15"/>
      <c r="J13" s="15">
        <f t="shared" si="1"/>
        <v>0</v>
      </c>
      <c r="K13" s="15"/>
      <c r="L13" s="75"/>
    </row>
    <row r="14" spans="1:12" ht="12.75">
      <c r="A14" s="8">
        <v>8</v>
      </c>
      <c r="D14" s="9">
        <v>0</v>
      </c>
      <c r="E14" s="20">
        <f t="shared" si="0"/>
        <v>0</v>
      </c>
      <c r="F14" s="20">
        <f>IF(+Exch_Rate&gt;0,+Detail!E14/Exch_Rate," ")</f>
        <v>0</v>
      </c>
      <c r="I14" s="15"/>
      <c r="J14" s="15">
        <f t="shared" si="1"/>
        <v>0</v>
      </c>
      <c r="K14" s="15"/>
      <c r="L14" s="75"/>
    </row>
    <row r="15" spans="1:12" ht="12.75">
      <c r="A15" s="8">
        <v>9</v>
      </c>
      <c r="D15" s="9">
        <v>0</v>
      </c>
      <c r="E15" s="20">
        <f t="shared" si="0"/>
        <v>0</v>
      </c>
      <c r="F15" s="20">
        <f>IF(+Exch_Rate&gt;0,+Detail!E15/Exch_Rate," ")</f>
        <v>0</v>
      </c>
      <c r="I15" s="15"/>
      <c r="J15" s="15">
        <f t="shared" si="1"/>
        <v>0</v>
      </c>
      <c r="K15" s="15"/>
      <c r="L15" s="75"/>
    </row>
    <row r="16" spans="1:12" ht="12.75">
      <c r="A16" s="8">
        <v>10</v>
      </c>
      <c r="D16" s="9">
        <v>0</v>
      </c>
      <c r="E16" s="20">
        <f t="shared" si="0"/>
        <v>0</v>
      </c>
      <c r="F16" s="20">
        <f>IF(+Exch_Rate&gt;0,+Detail!E16/Exch_Rate," ")</f>
        <v>0</v>
      </c>
      <c r="I16" s="15"/>
      <c r="J16" s="15">
        <f t="shared" si="1"/>
        <v>0</v>
      </c>
      <c r="K16" s="15"/>
      <c r="L16" s="75"/>
    </row>
    <row r="17" spans="1:12" ht="12.75">
      <c r="A17" s="8">
        <v>11</v>
      </c>
      <c r="D17" s="9">
        <v>0</v>
      </c>
      <c r="E17" s="20">
        <f aca="true" t="shared" si="2" ref="E17:E26">+D17*B17</f>
        <v>0</v>
      </c>
      <c r="F17" s="20">
        <f>IF(+Exch_Rate&gt;0,+Detail!E17/Exch_Rate," ")</f>
        <v>0</v>
      </c>
      <c r="I17" s="15"/>
      <c r="J17" s="15">
        <f t="shared" si="1"/>
        <v>0</v>
      </c>
      <c r="K17" s="15"/>
      <c r="L17" s="75"/>
    </row>
    <row r="18" spans="1:12" ht="12.75">
      <c r="A18" s="8">
        <v>12</v>
      </c>
      <c r="D18" s="9">
        <v>0</v>
      </c>
      <c r="E18" s="20">
        <f t="shared" si="2"/>
        <v>0</v>
      </c>
      <c r="F18" s="20">
        <f>IF(+Exch_Rate&gt;0,+Detail!E18/Exch_Rate," ")</f>
        <v>0</v>
      </c>
      <c r="I18" s="15"/>
      <c r="J18" s="15">
        <f t="shared" si="1"/>
        <v>0</v>
      </c>
      <c r="K18" s="15"/>
      <c r="L18" s="75"/>
    </row>
    <row r="19" spans="1:12" ht="12.75">
      <c r="A19" s="8">
        <v>13</v>
      </c>
      <c r="D19" s="9">
        <v>0</v>
      </c>
      <c r="E19" s="20">
        <f t="shared" si="2"/>
        <v>0</v>
      </c>
      <c r="F19" s="20">
        <f>IF(+Exch_Rate&gt;0,+Detail!E19/Exch_Rate," ")</f>
        <v>0</v>
      </c>
      <c r="I19" s="15"/>
      <c r="J19" s="15">
        <f t="shared" si="1"/>
        <v>0</v>
      </c>
      <c r="K19" s="15"/>
      <c r="L19" s="75"/>
    </row>
    <row r="20" spans="1:12" ht="12.75">
      <c r="A20" s="8">
        <v>14</v>
      </c>
      <c r="D20" s="9">
        <v>0</v>
      </c>
      <c r="E20" s="20">
        <f t="shared" si="2"/>
        <v>0</v>
      </c>
      <c r="F20" s="20">
        <f>IF(+Exch_Rate&gt;0,+Detail!E20/Exch_Rate," ")</f>
        <v>0</v>
      </c>
      <c r="I20" s="15"/>
      <c r="J20" s="15">
        <f t="shared" si="1"/>
        <v>0</v>
      </c>
      <c r="K20" s="15"/>
      <c r="L20" s="75"/>
    </row>
    <row r="21" spans="1:12" ht="12.75">
      <c r="A21" s="8">
        <v>15</v>
      </c>
      <c r="D21" s="9">
        <v>0</v>
      </c>
      <c r="E21" s="20">
        <f t="shared" si="2"/>
        <v>0</v>
      </c>
      <c r="F21" s="20">
        <f>IF(+Exch_Rate&gt;0,+Detail!E21/Exch_Rate," ")</f>
        <v>0</v>
      </c>
      <c r="I21" s="15"/>
      <c r="J21" s="15">
        <f t="shared" si="1"/>
        <v>0</v>
      </c>
      <c r="K21" s="15"/>
      <c r="L21" s="75"/>
    </row>
    <row r="22" spans="1:12" ht="12.75">
      <c r="A22" s="8">
        <v>16</v>
      </c>
      <c r="D22" s="9">
        <v>0</v>
      </c>
      <c r="E22" s="20">
        <f t="shared" si="2"/>
        <v>0</v>
      </c>
      <c r="F22" s="20">
        <f>IF(+Exch_Rate&gt;0,+Detail!E22/Exch_Rate," ")</f>
        <v>0</v>
      </c>
      <c r="I22" s="15"/>
      <c r="J22" s="15">
        <f t="shared" si="1"/>
        <v>0</v>
      </c>
      <c r="K22" s="15"/>
      <c r="L22" s="75"/>
    </row>
    <row r="23" spans="1:12" ht="12.75">
      <c r="A23" s="8">
        <v>17</v>
      </c>
      <c r="D23" s="9">
        <v>0</v>
      </c>
      <c r="E23" s="20">
        <f t="shared" si="2"/>
        <v>0</v>
      </c>
      <c r="F23" s="20">
        <f>IF(+Exch_Rate&gt;0,+Detail!E23/Exch_Rate," ")</f>
        <v>0</v>
      </c>
      <c r="I23" s="15"/>
      <c r="J23" s="15">
        <f t="shared" si="1"/>
        <v>0</v>
      </c>
      <c r="K23" s="15"/>
      <c r="L23" s="75"/>
    </row>
    <row r="24" spans="1:12" ht="12.75">
      <c r="A24" s="8">
        <v>18</v>
      </c>
      <c r="D24" s="9">
        <v>0</v>
      </c>
      <c r="E24" s="20">
        <f t="shared" si="2"/>
        <v>0</v>
      </c>
      <c r="F24" s="20">
        <f>IF(+Exch_Rate&gt;0,+Detail!E24/Exch_Rate," ")</f>
        <v>0</v>
      </c>
      <c r="I24" s="15"/>
      <c r="J24" s="15">
        <f t="shared" si="1"/>
        <v>0</v>
      </c>
      <c r="K24" s="15"/>
      <c r="L24" s="75"/>
    </row>
    <row r="25" spans="1:12" ht="12.75">
      <c r="A25" s="8">
        <v>19</v>
      </c>
      <c r="D25" s="9">
        <v>0</v>
      </c>
      <c r="E25" s="20">
        <f t="shared" si="2"/>
        <v>0</v>
      </c>
      <c r="F25" s="20">
        <f>IF(+Exch_Rate&gt;0,+Detail!E25/Exch_Rate," ")</f>
        <v>0</v>
      </c>
      <c r="I25" s="15"/>
      <c r="J25" s="15">
        <f t="shared" si="1"/>
        <v>0</v>
      </c>
      <c r="K25" s="15"/>
      <c r="L25" s="75"/>
    </row>
    <row r="26" spans="1:12" ht="12.75">
      <c r="A26" s="8">
        <v>20</v>
      </c>
      <c r="D26" s="9">
        <v>0</v>
      </c>
      <c r="E26" s="20">
        <f t="shared" si="2"/>
        <v>0</v>
      </c>
      <c r="F26" s="20">
        <f>IF(+Exch_Rate&gt;0,+Detail!E26/Exch_Rate," ")</f>
        <v>0</v>
      </c>
      <c r="I26" s="15"/>
      <c r="J26" s="15">
        <f t="shared" si="1"/>
        <v>0</v>
      </c>
      <c r="K26" s="15"/>
      <c r="L26" s="75"/>
    </row>
    <row r="27" spans="6:12" ht="12.75">
      <c r="F27" s="20"/>
      <c r="I27" s="15"/>
      <c r="J27" s="15"/>
      <c r="K27" s="15"/>
      <c r="L27" s="75"/>
    </row>
    <row r="28" spans="1:12" ht="12.75">
      <c r="A28" s="1" t="s">
        <v>124</v>
      </c>
      <c r="E28" s="21">
        <f>SUM(E7:E26)</f>
        <v>0</v>
      </c>
      <c r="F28" s="20">
        <f>IF(+Exch_Rate&gt;0,+Detail!E28/Exch_Rate," ")</f>
        <v>0</v>
      </c>
      <c r="I28" s="71">
        <f>SUM(I7:I26)</f>
        <v>0</v>
      </c>
      <c r="J28" s="71">
        <f>SUM(J7:J26)</f>
        <v>0</v>
      </c>
      <c r="K28" s="71">
        <f>SUM(K7:K26)</f>
        <v>0</v>
      </c>
      <c r="L28" s="76"/>
    </row>
    <row r="29" spans="1:12" ht="12.75">
      <c r="A29" s="1"/>
      <c r="E29" s="22"/>
      <c r="F29" s="21"/>
      <c r="I29" s="71"/>
      <c r="J29" s="71"/>
      <c r="K29" s="71"/>
      <c r="L29" s="76"/>
    </row>
    <row r="30" spans="1:12" ht="12.75">
      <c r="A30" s="1"/>
      <c r="E30" s="22"/>
      <c r="F30" s="21"/>
      <c r="I30" s="71"/>
      <c r="J30" s="71"/>
      <c r="K30" s="71"/>
      <c r="L30" s="76"/>
    </row>
    <row r="31" spans="1:12" ht="12.75">
      <c r="A31" s="5" t="s">
        <v>50</v>
      </c>
      <c r="E31" s="22"/>
      <c r="F31" s="21"/>
      <c r="I31" s="71"/>
      <c r="J31" s="71"/>
      <c r="K31" s="71"/>
      <c r="L31" s="76"/>
    </row>
    <row r="32" spans="5:12" ht="12.75">
      <c r="E32" s="22"/>
      <c r="F32" s="21"/>
      <c r="I32" s="71"/>
      <c r="J32" s="71"/>
      <c r="K32" s="71"/>
      <c r="L32" s="76"/>
    </row>
    <row r="33" spans="1:12" ht="12.75">
      <c r="A33" s="8">
        <v>1</v>
      </c>
      <c r="D33" s="9">
        <v>0</v>
      </c>
      <c r="E33" s="20">
        <f>+D33*B33</f>
        <v>0</v>
      </c>
      <c r="F33" s="20">
        <f>IF(+Exch_Rate&gt;0,+Detail!E33/Exch_Rate," ")</f>
        <v>0</v>
      </c>
      <c r="I33" s="15"/>
      <c r="J33" s="15">
        <f aca="true" t="shared" si="3" ref="J33:J52">+E33-I33</f>
        <v>0</v>
      </c>
      <c r="K33" s="15"/>
      <c r="L33" s="75"/>
    </row>
    <row r="34" spans="1:12" ht="12.75">
      <c r="A34" s="8">
        <v>2</v>
      </c>
      <c r="D34" s="9">
        <v>0</v>
      </c>
      <c r="E34" s="20">
        <f aca="true" t="shared" si="4" ref="E34:E42">+D34*B34</f>
        <v>0</v>
      </c>
      <c r="F34" s="20">
        <f>IF(+Exch_Rate&gt;0,+Detail!E34/Exch_Rate," ")</f>
        <v>0</v>
      </c>
      <c r="I34" s="15"/>
      <c r="J34" s="15">
        <f t="shared" si="3"/>
        <v>0</v>
      </c>
      <c r="K34" s="15"/>
      <c r="L34" s="75"/>
    </row>
    <row r="35" spans="1:12" ht="12.75">
      <c r="A35" s="8">
        <v>3</v>
      </c>
      <c r="D35" s="9">
        <v>0</v>
      </c>
      <c r="E35" s="20">
        <f t="shared" si="4"/>
        <v>0</v>
      </c>
      <c r="F35" s="20">
        <f>IF(+Exch_Rate&gt;0,+Detail!E35/Exch_Rate," ")</f>
        <v>0</v>
      </c>
      <c r="I35" s="15"/>
      <c r="J35" s="15">
        <f t="shared" si="3"/>
        <v>0</v>
      </c>
      <c r="K35" s="15"/>
      <c r="L35" s="75"/>
    </row>
    <row r="36" spans="1:12" ht="12.75">
      <c r="A36" s="8">
        <v>4</v>
      </c>
      <c r="D36" s="9">
        <v>0</v>
      </c>
      <c r="E36" s="20">
        <f t="shared" si="4"/>
        <v>0</v>
      </c>
      <c r="F36" s="20">
        <f>IF(+Exch_Rate&gt;0,+Detail!E36/Exch_Rate," ")</f>
        <v>0</v>
      </c>
      <c r="I36" s="15"/>
      <c r="J36" s="15">
        <f t="shared" si="3"/>
        <v>0</v>
      </c>
      <c r="K36" s="15"/>
      <c r="L36" s="75"/>
    </row>
    <row r="37" spans="1:12" ht="12.75">
      <c r="A37" s="8">
        <v>5</v>
      </c>
      <c r="D37" s="9">
        <v>0</v>
      </c>
      <c r="E37" s="20">
        <f t="shared" si="4"/>
        <v>0</v>
      </c>
      <c r="F37" s="20">
        <f>IF(+Exch_Rate&gt;0,+Detail!E37/Exch_Rate," ")</f>
        <v>0</v>
      </c>
      <c r="I37" s="15"/>
      <c r="J37" s="15">
        <f t="shared" si="3"/>
        <v>0</v>
      </c>
      <c r="K37" s="15"/>
      <c r="L37" s="75"/>
    </row>
    <row r="38" spans="1:12" ht="12.75">
      <c r="A38" s="8">
        <v>6</v>
      </c>
      <c r="D38" s="9">
        <v>0</v>
      </c>
      <c r="E38" s="20">
        <f t="shared" si="4"/>
        <v>0</v>
      </c>
      <c r="F38" s="20">
        <f>IF(+Exch_Rate&gt;0,+Detail!E38/Exch_Rate," ")</f>
        <v>0</v>
      </c>
      <c r="I38" s="15"/>
      <c r="J38" s="15">
        <f t="shared" si="3"/>
        <v>0</v>
      </c>
      <c r="K38" s="15"/>
      <c r="L38" s="75"/>
    </row>
    <row r="39" spans="1:12" ht="12.75">
      <c r="A39" s="8">
        <v>7</v>
      </c>
      <c r="D39" s="9">
        <v>0</v>
      </c>
      <c r="E39" s="20">
        <f t="shared" si="4"/>
        <v>0</v>
      </c>
      <c r="F39" s="20">
        <f>IF(+Exch_Rate&gt;0,+Detail!E39/Exch_Rate," ")</f>
        <v>0</v>
      </c>
      <c r="I39" s="15"/>
      <c r="J39" s="15">
        <f t="shared" si="3"/>
        <v>0</v>
      </c>
      <c r="K39" s="15"/>
      <c r="L39" s="75"/>
    </row>
    <row r="40" spans="1:12" ht="12.75">
      <c r="A40" s="8">
        <v>8</v>
      </c>
      <c r="D40" s="9">
        <v>0</v>
      </c>
      <c r="E40" s="20">
        <f t="shared" si="4"/>
        <v>0</v>
      </c>
      <c r="F40" s="20">
        <f>IF(+Exch_Rate&gt;0,+Detail!E40/Exch_Rate," ")</f>
        <v>0</v>
      </c>
      <c r="I40" s="15"/>
      <c r="J40" s="15">
        <f t="shared" si="3"/>
        <v>0</v>
      </c>
      <c r="K40" s="15"/>
      <c r="L40" s="75"/>
    </row>
    <row r="41" spans="1:12" ht="12.75">
      <c r="A41" s="8">
        <v>9</v>
      </c>
      <c r="D41" s="9">
        <v>0</v>
      </c>
      <c r="E41" s="20">
        <f t="shared" si="4"/>
        <v>0</v>
      </c>
      <c r="F41" s="20">
        <f>IF(+Exch_Rate&gt;0,+Detail!E41/Exch_Rate," ")</f>
        <v>0</v>
      </c>
      <c r="I41" s="15"/>
      <c r="J41" s="15">
        <f t="shared" si="3"/>
        <v>0</v>
      </c>
      <c r="K41" s="15"/>
      <c r="L41" s="75"/>
    </row>
    <row r="42" spans="1:12" ht="12.75">
      <c r="A42" s="8">
        <v>10</v>
      </c>
      <c r="D42" s="9">
        <v>0</v>
      </c>
      <c r="E42" s="20">
        <f t="shared" si="4"/>
        <v>0</v>
      </c>
      <c r="F42" s="20">
        <f>IF(+Exch_Rate&gt;0,+Detail!E42/Exch_Rate," ")</f>
        <v>0</v>
      </c>
      <c r="I42" s="15"/>
      <c r="J42" s="15">
        <f t="shared" si="3"/>
        <v>0</v>
      </c>
      <c r="K42" s="15"/>
      <c r="L42" s="75"/>
    </row>
    <row r="43" spans="1:12" ht="12.75">
      <c r="A43" s="8">
        <v>11</v>
      </c>
      <c r="D43" s="9">
        <v>0</v>
      </c>
      <c r="E43" s="20">
        <f aca="true" t="shared" si="5" ref="E43:E52">+D43*B43</f>
        <v>0</v>
      </c>
      <c r="F43" s="20">
        <f>IF(+Exch_Rate&gt;0,+Detail!E43/Exch_Rate," ")</f>
        <v>0</v>
      </c>
      <c r="I43" s="15"/>
      <c r="J43" s="15">
        <f t="shared" si="3"/>
        <v>0</v>
      </c>
      <c r="K43" s="15"/>
      <c r="L43" s="75"/>
    </row>
    <row r="44" spans="1:12" ht="12.75">
      <c r="A44" s="8">
        <v>12</v>
      </c>
      <c r="D44" s="9">
        <v>0</v>
      </c>
      <c r="E44" s="20">
        <f t="shared" si="5"/>
        <v>0</v>
      </c>
      <c r="F44" s="20">
        <f>IF(+Exch_Rate&gt;0,+Detail!E44/Exch_Rate," ")</f>
        <v>0</v>
      </c>
      <c r="I44" s="15"/>
      <c r="J44" s="15">
        <f t="shared" si="3"/>
        <v>0</v>
      </c>
      <c r="K44" s="15"/>
      <c r="L44" s="75"/>
    </row>
    <row r="45" spans="1:12" ht="12.75">
      <c r="A45" s="8">
        <v>13</v>
      </c>
      <c r="D45" s="9">
        <v>0</v>
      </c>
      <c r="E45" s="20">
        <f t="shared" si="5"/>
        <v>0</v>
      </c>
      <c r="F45" s="20">
        <f>IF(+Exch_Rate&gt;0,+Detail!E45/Exch_Rate," ")</f>
        <v>0</v>
      </c>
      <c r="I45" s="15"/>
      <c r="J45" s="15">
        <f t="shared" si="3"/>
        <v>0</v>
      </c>
      <c r="K45" s="15"/>
      <c r="L45" s="75"/>
    </row>
    <row r="46" spans="1:12" ht="12.75">
      <c r="A46" s="8">
        <v>14</v>
      </c>
      <c r="D46" s="9">
        <v>0</v>
      </c>
      <c r="E46" s="20">
        <f t="shared" si="5"/>
        <v>0</v>
      </c>
      <c r="F46" s="20">
        <f>IF(+Exch_Rate&gt;0,+Detail!E46/Exch_Rate," ")</f>
        <v>0</v>
      </c>
      <c r="I46" s="15"/>
      <c r="J46" s="15">
        <f t="shared" si="3"/>
        <v>0</v>
      </c>
      <c r="K46" s="15"/>
      <c r="L46" s="75"/>
    </row>
    <row r="47" spans="1:12" ht="12.75">
      <c r="A47" s="8">
        <v>15</v>
      </c>
      <c r="D47" s="9">
        <v>0</v>
      </c>
      <c r="E47" s="20">
        <f t="shared" si="5"/>
        <v>0</v>
      </c>
      <c r="F47" s="20">
        <f>IF(+Exch_Rate&gt;0,+Detail!E47/Exch_Rate," ")</f>
        <v>0</v>
      </c>
      <c r="I47" s="15"/>
      <c r="J47" s="15">
        <f t="shared" si="3"/>
        <v>0</v>
      </c>
      <c r="K47" s="15"/>
      <c r="L47" s="75"/>
    </row>
    <row r="48" spans="1:12" ht="12.75">
      <c r="A48" s="8">
        <v>16</v>
      </c>
      <c r="D48" s="9">
        <v>0</v>
      </c>
      <c r="E48" s="20">
        <f t="shared" si="5"/>
        <v>0</v>
      </c>
      <c r="F48" s="20">
        <f>IF(+Exch_Rate&gt;0,+Detail!E48/Exch_Rate," ")</f>
        <v>0</v>
      </c>
      <c r="I48" s="15"/>
      <c r="J48" s="15">
        <f t="shared" si="3"/>
        <v>0</v>
      </c>
      <c r="K48" s="15"/>
      <c r="L48" s="75"/>
    </row>
    <row r="49" spans="1:12" ht="12.75">
      <c r="A49" s="8">
        <v>17</v>
      </c>
      <c r="D49" s="9">
        <v>0</v>
      </c>
      <c r="E49" s="20">
        <f t="shared" si="5"/>
        <v>0</v>
      </c>
      <c r="F49" s="20">
        <f>IF(+Exch_Rate&gt;0,+Detail!E49/Exch_Rate," ")</f>
        <v>0</v>
      </c>
      <c r="I49" s="15"/>
      <c r="J49" s="15">
        <f t="shared" si="3"/>
        <v>0</v>
      </c>
      <c r="K49" s="15"/>
      <c r="L49" s="75"/>
    </row>
    <row r="50" spans="1:12" ht="12.75">
      <c r="A50" s="8">
        <v>18</v>
      </c>
      <c r="D50" s="9">
        <v>0</v>
      </c>
      <c r="E50" s="20">
        <f t="shared" si="5"/>
        <v>0</v>
      </c>
      <c r="F50" s="20">
        <f>IF(+Exch_Rate&gt;0,+Detail!E50/Exch_Rate," ")</f>
        <v>0</v>
      </c>
      <c r="I50" s="15"/>
      <c r="J50" s="15">
        <f t="shared" si="3"/>
        <v>0</v>
      </c>
      <c r="K50" s="15"/>
      <c r="L50" s="75"/>
    </row>
    <row r="51" spans="1:12" ht="12.75">
      <c r="A51" s="8">
        <v>19</v>
      </c>
      <c r="D51" s="9">
        <v>0</v>
      </c>
      <c r="E51" s="20">
        <f t="shared" si="5"/>
        <v>0</v>
      </c>
      <c r="F51" s="20">
        <f>IF(+Exch_Rate&gt;0,+Detail!E51/Exch_Rate," ")</f>
        <v>0</v>
      </c>
      <c r="I51" s="15"/>
      <c r="J51" s="15">
        <f t="shared" si="3"/>
        <v>0</v>
      </c>
      <c r="K51" s="15"/>
      <c r="L51" s="75"/>
    </row>
    <row r="52" spans="1:12" ht="12.75">
      <c r="A52" s="8">
        <v>20</v>
      </c>
      <c r="D52" s="9">
        <v>0</v>
      </c>
      <c r="E52" s="20">
        <f t="shared" si="5"/>
        <v>0</v>
      </c>
      <c r="F52" s="20">
        <f>IF(+Exch_Rate&gt;0,+Detail!E52/Exch_Rate," ")</f>
        <v>0</v>
      </c>
      <c r="I52" s="15"/>
      <c r="J52" s="15">
        <f t="shared" si="3"/>
        <v>0</v>
      </c>
      <c r="K52" s="15"/>
      <c r="L52" s="75"/>
    </row>
    <row r="53" spans="5:12" ht="12.75">
      <c r="E53" s="21"/>
      <c r="F53" s="20"/>
      <c r="I53" s="71"/>
      <c r="J53" s="71"/>
      <c r="K53" s="71"/>
      <c r="L53" s="76"/>
    </row>
    <row r="54" spans="1:12" ht="12.75">
      <c r="A54" s="1" t="s">
        <v>125</v>
      </c>
      <c r="E54" s="21">
        <f>SUM(E33:E52)</f>
        <v>0</v>
      </c>
      <c r="F54" s="20">
        <f>IF(+Exch_Rate&gt;0,+Detail!E54/Exch_Rate," ")</f>
        <v>0</v>
      </c>
      <c r="I54" s="71">
        <f>SUM(I33:I52)</f>
        <v>0</v>
      </c>
      <c r="J54" s="71">
        <f>SUM(J33:J52)</f>
        <v>0</v>
      </c>
      <c r="K54" s="71">
        <f>SUM(K33:K52)</f>
        <v>0</v>
      </c>
      <c r="L54" s="76"/>
    </row>
    <row r="55" spans="1:12" ht="12.75">
      <c r="A55" s="1"/>
      <c r="E55" s="22"/>
      <c r="F55" s="21"/>
      <c r="I55" s="71"/>
      <c r="J55" s="71"/>
      <c r="K55" s="71"/>
      <c r="L55" s="76"/>
    </row>
    <row r="56" spans="1:12" ht="12.75">
      <c r="A56" s="1" t="s">
        <v>52</v>
      </c>
      <c r="F56" s="23"/>
      <c r="I56" s="15"/>
      <c r="J56" s="15"/>
      <c r="K56" s="15"/>
      <c r="L56" s="75"/>
    </row>
    <row r="57" spans="1:12" ht="12.75">
      <c r="A57" s="1"/>
      <c r="F57" s="23"/>
      <c r="I57" s="15"/>
      <c r="J57" s="15"/>
      <c r="K57" s="15"/>
      <c r="L57" s="75"/>
    </row>
    <row r="58" spans="1:12" ht="12.75">
      <c r="A58" s="8">
        <v>1</v>
      </c>
      <c r="D58" s="9">
        <v>0</v>
      </c>
      <c r="E58" s="20">
        <f aca="true" t="shared" si="6" ref="E58:E63">+D58*B58</f>
        <v>0</v>
      </c>
      <c r="F58" s="20">
        <f>IF(+Exch_Rate&gt;0,+Detail!E58/Exch_Rate," ")</f>
        <v>0</v>
      </c>
      <c r="I58" s="15"/>
      <c r="J58" s="15">
        <f aca="true" t="shared" si="7" ref="J58:J77">+E58-I58</f>
        <v>0</v>
      </c>
      <c r="K58" s="15"/>
      <c r="L58" s="75"/>
    </row>
    <row r="59" spans="1:12" ht="12.75">
      <c r="A59" s="8">
        <v>2</v>
      </c>
      <c r="D59" s="9">
        <v>0</v>
      </c>
      <c r="E59" s="20">
        <f t="shared" si="6"/>
        <v>0</v>
      </c>
      <c r="F59" s="20">
        <f>IF(+Exch_Rate&gt;0,+Detail!E59/Exch_Rate," ")</f>
        <v>0</v>
      </c>
      <c r="I59" s="15"/>
      <c r="J59" s="15">
        <f t="shared" si="7"/>
        <v>0</v>
      </c>
      <c r="K59" s="15"/>
      <c r="L59" s="75"/>
    </row>
    <row r="60" spans="1:12" ht="12.75">
      <c r="A60" s="8">
        <v>3</v>
      </c>
      <c r="D60" s="9">
        <v>0</v>
      </c>
      <c r="E60" s="20">
        <f t="shared" si="6"/>
        <v>0</v>
      </c>
      <c r="F60" s="20">
        <f>IF(+Exch_Rate&gt;0,+Detail!E60/Exch_Rate," ")</f>
        <v>0</v>
      </c>
      <c r="I60" s="15"/>
      <c r="J60" s="15">
        <f t="shared" si="7"/>
        <v>0</v>
      </c>
      <c r="K60" s="15"/>
      <c r="L60" s="75"/>
    </row>
    <row r="61" spans="1:12" ht="12.75">
      <c r="A61" s="8">
        <v>4</v>
      </c>
      <c r="D61" s="9">
        <v>0</v>
      </c>
      <c r="E61" s="20">
        <f t="shared" si="6"/>
        <v>0</v>
      </c>
      <c r="F61" s="20">
        <f>IF(+Exch_Rate&gt;0,+Detail!E61/Exch_Rate," ")</f>
        <v>0</v>
      </c>
      <c r="I61" s="15"/>
      <c r="J61" s="15">
        <f t="shared" si="7"/>
        <v>0</v>
      </c>
      <c r="K61" s="15"/>
      <c r="L61" s="75"/>
    </row>
    <row r="62" spans="1:12" ht="12.75">
      <c r="A62" s="8">
        <v>5</v>
      </c>
      <c r="D62" s="9">
        <v>0</v>
      </c>
      <c r="E62" s="20">
        <f t="shared" si="6"/>
        <v>0</v>
      </c>
      <c r="F62" s="20">
        <f>IF(+Exch_Rate&gt;0,+Detail!E62/Exch_Rate," ")</f>
        <v>0</v>
      </c>
      <c r="I62" s="15"/>
      <c r="J62" s="15">
        <f t="shared" si="7"/>
        <v>0</v>
      </c>
      <c r="K62" s="15"/>
      <c r="L62" s="75"/>
    </row>
    <row r="63" spans="1:12" ht="12.75">
      <c r="A63" s="8">
        <v>6</v>
      </c>
      <c r="D63" s="9">
        <v>0</v>
      </c>
      <c r="E63" s="20">
        <f t="shared" si="6"/>
        <v>0</v>
      </c>
      <c r="F63" s="20">
        <f>IF(+Exch_Rate&gt;0,+Detail!E63/Exch_Rate," ")</f>
        <v>0</v>
      </c>
      <c r="I63" s="15"/>
      <c r="J63" s="15">
        <f t="shared" si="7"/>
        <v>0</v>
      </c>
      <c r="K63" s="15"/>
      <c r="L63" s="75"/>
    </row>
    <row r="64" spans="1:12" ht="12.75">
      <c r="A64" s="8">
        <v>7</v>
      </c>
      <c r="D64" s="9">
        <v>0</v>
      </c>
      <c r="E64" s="20">
        <f aca="true" t="shared" si="8" ref="E64:E77">+D64*B64</f>
        <v>0</v>
      </c>
      <c r="F64" s="20">
        <f>IF(+Exch_Rate&gt;0,+Detail!E64/Exch_Rate," ")</f>
        <v>0</v>
      </c>
      <c r="I64" s="15"/>
      <c r="J64" s="15">
        <f t="shared" si="7"/>
        <v>0</v>
      </c>
      <c r="K64" s="15"/>
      <c r="L64" s="75"/>
    </row>
    <row r="65" spans="1:12" ht="12.75">
      <c r="A65" s="8">
        <v>8</v>
      </c>
      <c r="D65" s="9">
        <v>0</v>
      </c>
      <c r="E65" s="20">
        <f t="shared" si="8"/>
        <v>0</v>
      </c>
      <c r="F65" s="20">
        <f>IF(+Exch_Rate&gt;0,+Detail!E65/Exch_Rate," ")</f>
        <v>0</v>
      </c>
      <c r="I65" s="15"/>
      <c r="J65" s="15">
        <f t="shared" si="7"/>
        <v>0</v>
      </c>
      <c r="K65" s="15"/>
      <c r="L65" s="75"/>
    </row>
    <row r="66" spans="1:12" ht="12.75">
      <c r="A66" s="8">
        <v>9</v>
      </c>
      <c r="D66" s="9">
        <v>0</v>
      </c>
      <c r="E66" s="20">
        <f t="shared" si="8"/>
        <v>0</v>
      </c>
      <c r="F66" s="20">
        <f>IF(+Exch_Rate&gt;0,+Detail!E66/Exch_Rate," ")</f>
        <v>0</v>
      </c>
      <c r="I66" s="15"/>
      <c r="J66" s="15">
        <f t="shared" si="7"/>
        <v>0</v>
      </c>
      <c r="K66" s="15"/>
      <c r="L66" s="75"/>
    </row>
    <row r="67" spans="1:12" ht="12.75">
      <c r="A67" s="8">
        <v>10</v>
      </c>
      <c r="D67" s="9">
        <v>0</v>
      </c>
      <c r="E67" s="20">
        <f t="shared" si="8"/>
        <v>0</v>
      </c>
      <c r="F67" s="20">
        <f>IF(+Exch_Rate&gt;0,+Detail!E67/Exch_Rate," ")</f>
        <v>0</v>
      </c>
      <c r="I67" s="15"/>
      <c r="J67" s="15">
        <f t="shared" si="7"/>
        <v>0</v>
      </c>
      <c r="K67" s="15"/>
      <c r="L67" s="75"/>
    </row>
    <row r="68" spans="1:12" ht="12.75">
      <c r="A68" s="8">
        <v>11</v>
      </c>
      <c r="D68" s="9">
        <v>0</v>
      </c>
      <c r="E68" s="20">
        <f t="shared" si="8"/>
        <v>0</v>
      </c>
      <c r="F68" s="20">
        <f>IF(+Exch_Rate&gt;0,+Detail!E68/Exch_Rate," ")</f>
        <v>0</v>
      </c>
      <c r="I68" s="15"/>
      <c r="J68" s="15">
        <f t="shared" si="7"/>
        <v>0</v>
      </c>
      <c r="K68" s="15"/>
      <c r="L68" s="75"/>
    </row>
    <row r="69" spans="1:12" ht="12.75">
      <c r="A69" s="8">
        <v>12</v>
      </c>
      <c r="D69" s="9">
        <v>0</v>
      </c>
      <c r="E69" s="20">
        <f t="shared" si="8"/>
        <v>0</v>
      </c>
      <c r="F69" s="20">
        <f>IF(+Exch_Rate&gt;0,+Detail!E69/Exch_Rate," ")</f>
        <v>0</v>
      </c>
      <c r="I69" s="15"/>
      <c r="J69" s="15">
        <f t="shared" si="7"/>
        <v>0</v>
      </c>
      <c r="K69" s="15"/>
      <c r="L69" s="75"/>
    </row>
    <row r="70" spans="1:12" ht="12.75">
      <c r="A70" s="8">
        <v>13</v>
      </c>
      <c r="D70" s="9">
        <v>0</v>
      </c>
      <c r="E70" s="20">
        <f t="shared" si="8"/>
        <v>0</v>
      </c>
      <c r="F70" s="20">
        <f>IF(+Exch_Rate&gt;0,+Detail!E70/Exch_Rate," ")</f>
        <v>0</v>
      </c>
      <c r="I70" s="15"/>
      <c r="J70" s="15">
        <f t="shared" si="7"/>
        <v>0</v>
      </c>
      <c r="K70" s="15"/>
      <c r="L70" s="75"/>
    </row>
    <row r="71" spans="1:12" ht="12.75">
      <c r="A71" s="8">
        <v>14</v>
      </c>
      <c r="D71" s="9">
        <v>0</v>
      </c>
      <c r="E71" s="20">
        <f t="shared" si="8"/>
        <v>0</v>
      </c>
      <c r="F71" s="20">
        <f>IF(+Exch_Rate&gt;0,+Detail!E71/Exch_Rate," ")</f>
        <v>0</v>
      </c>
      <c r="I71" s="15"/>
      <c r="J71" s="15">
        <f t="shared" si="7"/>
        <v>0</v>
      </c>
      <c r="K71" s="15"/>
      <c r="L71" s="75"/>
    </row>
    <row r="72" spans="1:12" ht="12.75">
      <c r="A72" s="8">
        <v>15</v>
      </c>
      <c r="D72" s="9">
        <v>0</v>
      </c>
      <c r="E72" s="20">
        <f t="shared" si="8"/>
        <v>0</v>
      </c>
      <c r="F72" s="20">
        <f>IF(+Exch_Rate&gt;0,+Detail!E72/Exch_Rate," ")</f>
        <v>0</v>
      </c>
      <c r="I72" s="15"/>
      <c r="J72" s="15">
        <f t="shared" si="7"/>
        <v>0</v>
      </c>
      <c r="K72" s="15"/>
      <c r="L72" s="75"/>
    </row>
    <row r="73" spans="1:12" ht="12.75">
      <c r="A73" s="8">
        <v>16</v>
      </c>
      <c r="D73" s="9">
        <v>0</v>
      </c>
      <c r="E73" s="20">
        <f t="shared" si="8"/>
        <v>0</v>
      </c>
      <c r="F73" s="20">
        <f>IF(+Exch_Rate&gt;0,+Detail!E73/Exch_Rate," ")</f>
        <v>0</v>
      </c>
      <c r="I73" s="15"/>
      <c r="J73" s="15">
        <f t="shared" si="7"/>
        <v>0</v>
      </c>
      <c r="K73" s="15"/>
      <c r="L73" s="75"/>
    </row>
    <row r="74" spans="1:12" ht="12.75">
      <c r="A74" s="8">
        <v>17</v>
      </c>
      <c r="D74" s="9">
        <v>0</v>
      </c>
      <c r="E74" s="20">
        <f t="shared" si="8"/>
        <v>0</v>
      </c>
      <c r="F74" s="20">
        <f>IF(+Exch_Rate&gt;0,+Detail!E74/Exch_Rate," ")</f>
        <v>0</v>
      </c>
      <c r="I74" s="15"/>
      <c r="J74" s="15">
        <f t="shared" si="7"/>
        <v>0</v>
      </c>
      <c r="K74" s="15"/>
      <c r="L74" s="75"/>
    </row>
    <row r="75" spans="1:12" ht="12.75">
      <c r="A75" s="8">
        <v>18</v>
      </c>
      <c r="D75" s="9">
        <v>0</v>
      </c>
      <c r="E75" s="20">
        <f t="shared" si="8"/>
        <v>0</v>
      </c>
      <c r="F75" s="20">
        <f>IF(+Exch_Rate&gt;0,+Detail!E75/Exch_Rate," ")</f>
        <v>0</v>
      </c>
      <c r="I75" s="15"/>
      <c r="J75" s="15">
        <f t="shared" si="7"/>
        <v>0</v>
      </c>
      <c r="K75" s="15"/>
      <c r="L75" s="75"/>
    </row>
    <row r="76" spans="1:12" ht="12.75">
      <c r="A76" s="8">
        <v>19</v>
      </c>
      <c r="D76" s="9">
        <v>0</v>
      </c>
      <c r="E76" s="20">
        <f t="shared" si="8"/>
        <v>0</v>
      </c>
      <c r="F76" s="20">
        <f>IF(+Exch_Rate&gt;0,+Detail!E76/Exch_Rate," ")</f>
        <v>0</v>
      </c>
      <c r="I76" s="15"/>
      <c r="J76" s="15">
        <f t="shared" si="7"/>
        <v>0</v>
      </c>
      <c r="K76" s="15"/>
      <c r="L76" s="75"/>
    </row>
    <row r="77" spans="1:12" ht="12.75">
      <c r="A77" s="8">
        <v>20</v>
      </c>
      <c r="D77" s="9">
        <v>0</v>
      </c>
      <c r="E77" s="20">
        <f t="shared" si="8"/>
        <v>0</v>
      </c>
      <c r="F77" s="20">
        <f>IF(+Exch_Rate&gt;0,+Detail!E77/Exch_Rate," ")</f>
        <v>0</v>
      </c>
      <c r="I77" s="15"/>
      <c r="J77" s="15">
        <f t="shared" si="7"/>
        <v>0</v>
      </c>
      <c r="K77" s="15"/>
      <c r="L77" s="75"/>
    </row>
    <row r="78" spans="1:12" ht="12.75">
      <c r="A78" s="1"/>
      <c r="E78" s="20"/>
      <c r="F78" s="23"/>
      <c r="I78" s="15"/>
      <c r="J78" s="15"/>
      <c r="K78" s="15"/>
      <c r="L78" s="75"/>
    </row>
    <row r="79" spans="1:12" ht="12.75">
      <c r="A79" s="1" t="s">
        <v>126</v>
      </c>
      <c r="E79" s="21">
        <f>SUM(E58:E77)</f>
        <v>0</v>
      </c>
      <c r="F79" s="20">
        <f>IF(+Exch_Rate&gt;0,+Detail!E79/Exch_Rate," ")</f>
        <v>0</v>
      </c>
      <c r="I79" s="71">
        <f>SUM(I58:I77)</f>
        <v>0</v>
      </c>
      <c r="J79" s="71">
        <f>SUM(J58:J77)</f>
        <v>0</v>
      </c>
      <c r="K79" s="71">
        <f>SUM(K58:K77)</f>
        <v>0</v>
      </c>
      <c r="L79" s="76"/>
    </row>
    <row r="80" spans="1:12" ht="12.75">
      <c r="A80" s="1"/>
      <c r="E80" s="22"/>
      <c r="F80" s="23"/>
      <c r="I80" s="71"/>
      <c r="J80" s="71"/>
      <c r="K80" s="71"/>
      <c r="L80" s="76"/>
    </row>
    <row r="81" spans="1:12" ht="12.75">
      <c r="A81" s="5" t="s">
        <v>54</v>
      </c>
      <c r="E81" s="22"/>
      <c r="F81" s="23"/>
      <c r="I81" s="71"/>
      <c r="J81" s="71"/>
      <c r="K81" s="71"/>
      <c r="L81" s="76"/>
    </row>
    <row r="82" spans="1:12" ht="12.75">
      <c r="A82" s="1"/>
      <c r="E82" s="22"/>
      <c r="F82" s="23"/>
      <c r="I82" s="71"/>
      <c r="J82" s="71"/>
      <c r="K82" s="71"/>
      <c r="L82" s="76"/>
    </row>
    <row r="83" spans="1:12" ht="12.75">
      <c r="A83" s="8">
        <v>1</v>
      </c>
      <c r="D83" s="9">
        <v>0</v>
      </c>
      <c r="E83" s="20">
        <f aca="true" t="shared" si="9" ref="E83:E92">+D83*B83</f>
        <v>0</v>
      </c>
      <c r="F83" s="20">
        <f>IF(+Exch_Rate&gt;0,+Detail!E83/Exch_Rate," ")</f>
        <v>0</v>
      </c>
      <c r="I83" s="15"/>
      <c r="J83" s="15">
        <f aca="true" t="shared" si="10" ref="J83:J102">+E83-I83</f>
        <v>0</v>
      </c>
      <c r="K83" s="15"/>
      <c r="L83" s="75"/>
    </row>
    <row r="84" spans="1:12" ht="12.75">
      <c r="A84" s="8">
        <v>2</v>
      </c>
      <c r="D84" s="9">
        <v>0</v>
      </c>
      <c r="E84" s="20">
        <f t="shared" si="9"/>
        <v>0</v>
      </c>
      <c r="F84" s="20">
        <f>IF(+Exch_Rate&gt;0,+Detail!E84/Exch_Rate," ")</f>
        <v>0</v>
      </c>
      <c r="I84" s="15"/>
      <c r="J84" s="15">
        <f t="shared" si="10"/>
        <v>0</v>
      </c>
      <c r="K84" s="15"/>
      <c r="L84" s="75"/>
    </row>
    <row r="85" spans="1:12" ht="12.75">
      <c r="A85" s="8">
        <v>3</v>
      </c>
      <c r="D85" s="9">
        <v>0</v>
      </c>
      <c r="E85" s="20">
        <f t="shared" si="9"/>
        <v>0</v>
      </c>
      <c r="F85" s="20">
        <f>IF(+Exch_Rate&gt;0,+Detail!E85/Exch_Rate," ")</f>
        <v>0</v>
      </c>
      <c r="I85" s="15"/>
      <c r="J85" s="15">
        <f t="shared" si="10"/>
        <v>0</v>
      </c>
      <c r="K85" s="15"/>
      <c r="L85" s="75"/>
    </row>
    <row r="86" spans="1:12" ht="12.75">
      <c r="A86" s="8">
        <v>4</v>
      </c>
      <c r="D86" s="9">
        <v>0</v>
      </c>
      <c r="E86" s="20">
        <f t="shared" si="9"/>
        <v>0</v>
      </c>
      <c r="F86" s="20">
        <f>IF(+Exch_Rate&gt;0,+Detail!E86/Exch_Rate," ")</f>
        <v>0</v>
      </c>
      <c r="I86" s="15"/>
      <c r="J86" s="15">
        <f t="shared" si="10"/>
        <v>0</v>
      </c>
      <c r="K86" s="15"/>
      <c r="L86" s="75"/>
    </row>
    <row r="87" spans="1:12" ht="12.75">
      <c r="A87" s="8">
        <v>5</v>
      </c>
      <c r="D87" s="9">
        <v>0</v>
      </c>
      <c r="E87" s="20">
        <f t="shared" si="9"/>
        <v>0</v>
      </c>
      <c r="F87" s="20">
        <f>IF(+Exch_Rate&gt;0,+Detail!E87/Exch_Rate," ")</f>
        <v>0</v>
      </c>
      <c r="I87" s="15"/>
      <c r="J87" s="15">
        <f t="shared" si="10"/>
        <v>0</v>
      </c>
      <c r="K87" s="15"/>
      <c r="L87" s="75"/>
    </row>
    <row r="88" spans="1:12" ht="12.75">
      <c r="A88" s="8">
        <v>6</v>
      </c>
      <c r="D88" s="9">
        <v>0</v>
      </c>
      <c r="E88" s="20">
        <f>+D88*B88</f>
        <v>0</v>
      </c>
      <c r="F88" s="20">
        <f>IF(+Exch_Rate&gt;0,+Detail!E88/Exch_Rate," ")</f>
        <v>0</v>
      </c>
      <c r="I88" s="15"/>
      <c r="J88" s="15">
        <f t="shared" si="10"/>
        <v>0</v>
      </c>
      <c r="K88" s="15"/>
      <c r="L88" s="75"/>
    </row>
    <row r="89" spans="1:12" ht="12.75">
      <c r="A89" s="8">
        <v>7</v>
      </c>
      <c r="D89" s="9">
        <v>0</v>
      </c>
      <c r="E89" s="20">
        <f>+D89*B89</f>
        <v>0</v>
      </c>
      <c r="F89" s="20">
        <f>IF(+Exch_Rate&gt;0,+Detail!E89/Exch_Rate," ")</f>
        <v>0</v>
      </c>
      <c r="I89" s="15"/>
      <c r="J89" s="15">
        <f t="shared" si="10"/>
        <v>0</v>
      </c>
      <c r="K89" s="15"/>
      <c r="L89" s="75"/>
    </row>
    <row r="90" spans="1:12" ht="12.75">
      <c r="A90" s="8">
        <v>8</v>
      </c>
      <c r="D90" s="9">
        <v>0</v>
      </c>
      <c r="E90" s="20">
        <f>+D90*B90</f>
        <v>0</v>
      </c>
      <c r="F90" s="20">
        <f>IF(+Exch_Rate&gt;0,+Detail!E90/Exch_Rate," ")</f>
        <v>0</v>
      </c>
      <c r="I90" s="15"/>
      <c r="J90" s="15">
        <f t="shared" si="10"/>
        <v>0</v>
      </c>
      <c r="K90" s="15"/>
      <c r="L90" s="75"/>
    </row>
    <row r="91" spans="1:12" ht="12.75">
      <c r="A91" s="8">
        <v>9</v>
      </c>
      <c r="D91" s="9">
        <v>0</v>
      </c>
      <c r="E91" s="20">
        <f>+D91*B91</f>
        <v>0</v>
      </c>
      <c r="F91" s="20">
        <f>IF(+Exch_Rate&gt;0,+Detail!E91/Exch_Rate," ")</f>
        <v>0</v>
      </c>
      <c r="I91" s="15"/>
      <c r="J91" s="15">
        <f t="shared" si="10"/>
        <v>0</v>
      </c>
      <c r="K91" s="15"/>
      <c r="L91" s="75"/>
    </row>
    <row r="92" spans="1:12" ht="12.75">
      <c r="A92" s="8">
        <v>10</v>
      </c>
      <c r="C92" s="11"/>
      <c r="D92" s="9">
        <v>0</v>
      </c>
      <c r="E92" s="20">
        <f t="shared" si="9"/>
        <v>0</v>
      </c>
      <c r="F92" s="20">
        <f>IF(+Exch_Rate&gt;0,+Detail!E92/Exch_Rate," ")</f>
        <v>0</v>
      </c>
      <c r="I92" s="15"/>
      <c r="J92" s="15">
        <f t="shared" si="10"/>
        <v>0</v>
      </c>
      <c r="K92" s="15"/>
      <c r="L92" s="75"/>
    </row>
    <row r="93" spans="1:12" ht="12.75">
      <c r="A93" s="8">
        <v>11</v>
      </c>
      <c r="C93" s="11"/>
      <c r="D93" s="9">
        <v>0</v>
      </c>
      <c r="E93" s="20">
        <f aca="true" t="shared" si="11" ref="E93:E102">+D93*B93</f>
        <v>0</v>
      </c>
      <c r="F93" s="20">
        <f>IF(+Exch_Rate&gt;0,+Detail!E93/Exch_Rate," ")</f>
        <v>0</v>
      </c>
      <c r="I93" s="15"/>
      <c r="J93" s="15">
        <f t="shared" si="10"/>
        <v>0</v>
      </c>
      <c r="K93" s="15"/>
      <c r="L93" s="75"/>
    </row>
    <row r="94" spans="1:12" ht="12.75">
      <c r="A94" s="8">
        <v>12</v>
      </c>
      <c r="C94" s="11"/>
      <c r="D94" s="9">
        <v>0</v>
      </c>
      <c r="E94" s="20">
        <f t="shared" si="11"/>
        <v>0</v>
      </c>
      <c r="F94" s="20">
        <f>IF(+Exch_Rate&gt;0,+Detail!E94/Exch_Rate," ")</f>
        <v>0</v>
      </c>
      <c r="I94" s="15"/>
      <c r="J94" s="15">
        <f t="shared" si="10"/>
        <v>0</v>
      </c>
      <c r="K94" s="15"/>
      <c r="L94" s="75"/>
    </row>
    <row r="95" spans="1:12" ht="12.75">
      <c r="A95" s="8">
        <v>13</v>
      </c>
      <c r="C95" s="11"/>
      <c r="D95" s="9">
        <v>0</v>
      </c>
      <c r="E95" s="20">
        <f t="shared" si="11"/>
        <v>0</v>
      </c>
      <c r="F95" s="20">
        <f>IF(+Exch_Rate&gt;0,+Detail!E95/Exch_Rate," ")</f>
        <v>0</v>
      </c>
      <c r="I95" s="15"/>
      <c r="J95" s="15">
        <f t="shared" si="10"/>
        <v>0</v>
      </c>
      <c r="K95" s="15"/>
      <c r="L95" s="75"/>
    </row>
    <row r="96" spans="1:12" ht="12.75">
      <c r="A96" s="8">
        <v>14</v>
      </c>
      <c r="C96" s="11"/>
      <c r="D96" s="9">
        <v>0</v>
      </c>
      <c r="E96" s="20">
        <f t="shared" si="11"/>
        <v>0</v>
      </c>
      <c r="F96" s="20">
        <f>IF(+Exch_Rate&gt;0,+Detail!E96/Exch_Rate," ")</f>
        <v>0</v>
      </c>
      <c r="I96" s="15"/>
      <c r="J96" s="15">
        <f t="shared" si="10"/>
        <v>0</v>
      </c>
      <c r="K96" s="15"/>
      <c r="L96" s="75"/>
    </row>
    <row r="97" spans="1:12" ht="12.75">
      <c r="A97" s="8">
        <v>15</v>
      </c>
      <c r="C97" s="11"/>
      <c r="D97" s="9">
        <v>0</v>
      </c>
      <c r="E97" s="20">
        <f t="shared" si="11"/>
        <v>0</v>
      </c>
      <c r="F97" s="20">
        <f>IF(+Exch_Rate&gt;0,+Detail!E97/Exch_Rate," ")</f>
        <v>0</v>
      </c>
      <c r="I97" s="15"/>
      <c r="J97" s="15">
        <f t="shared" si="10"/>
        <v>0</v>
      </c>
      <c r="K97" s="15"/>
      <c r="L97" s="75"/>
    </row>
    <row r="98" spans="1:12" ht="12.75">
      <c r="A98" s="8">
        <v>16</v>
      </c>
      <c r="C98" s="11"/>
      <c r="D98" s="9">
        <v>0</v>
      </c>
      <c r="E98" s="20">
        <f t="shared" si="11"/>
        <v>0</v>
      </c>
      <c r="F98" s="20">
        <f>IF(+Exch_Rate&gt;0,+Detail!E98/Exch_Rate," ")</f>
        <v>0</v>
      </c>
      <c r="I98" s="15"/>
      <c r="J98" s="15">
        <f t="shared" si="10"/>
        <v>0</v>
      </c>
      <c r="K98" s="15"/>
      <c r="L98" s="75"/>
    </row>
    <row r="99" spans="1:12" ht="12.75">
      <c r="A99" s="8">
        <v>17</v>
      </c>
      <c r="C99" s="11"/>
      <c r="D99" s="9">
        <v>0</v>
      </c>
      <c r="E99" s="20">
        <f t="shared" si="11"/>
        <v>0</v>
      </c>
      <c r="F99" s="20">
        <f>IF(+Exch_Rate&gt;0,+Detail!E99/Exch_Rate," ")</f>
        <v>0</v>
      </c>
      <c r="I99" s="15"/>
      <c r="J99" s="15">
        <f t="shared" si="10"/>
        <v>0</v>
      </c>
      <c r="K99" s="15"/>
      <c r="L99" s="75"/>
    </row>
    <row r="100" spans="1:12" ht="12.75">
      <c r="A100" s="8">
        <v>18</v>
      </c>
      <c r="C100" s="11"/>
      <c r="D100" s="9">
        <v>0</v>
      </c>
      <c r="E100" s="20">
        <f t="shared" si="11"/>
        <v>0</v>
      </c>
      <c r="F100" s="20">
        <f>IF(+Exch_Rate&gt;0,+Detail!E100/Exch_Rate," ")</f>
        <v>0</v>
      </c>
      <c r="I100" s="15"/>
      <c r="J100" s="15">
        <f t="shared" si="10"/>
        <v>0</v>
      </c>
      <c r="K100" s="15"/>
      <c r="L100" s="75"/>
    </row>
    <row r="101" spans="1:12" ht="12.75">
      <c r="A101" s="8">
        <v>19</v>
      </c>
      <c r="C101" s="11"/>
      <c r="D101" s="9">
        <v>0</v>
      </c>
      <c r="E101" s="20">
        <f t="shared" si="11"/>
        <v>0</v>
      </c>
      <c r="F101" s="20">
        <f>IF(+Exch_Rate&gt;0,+Detail!E101/Exch_Rate," ")</f>
        <v>0</v>
      </c>
      <c r="I101" s="15"/>
      <c r="J101" s="15">
        <f t="shared" si="10"/>
        <v>0</v>
      </c>
      <c r="K101" s="15"/>
      <c r="L101" s="75"/>
    </row>
    <row r="102" spans="1:12" ht="12.75">
      <c r="A102" s="8">
        <v>20</v>
      </c>
      <c r="C102" s="11"/>
      <c r="D102" s="9">
        <v>0</v>
      </c>
      <c r="E102" s="20">
        <f t="shared" si="11"/>
        <v>0</v>
      </c>
      <c r="F102" s="20">
        <f>IF(+Exch_Rate&gt;0,+Detail!E102/Exch_Rate," ")</f>
        <v>0</v>
      </c>
      <c r="I102" s="15"/>
      <c r="J102" s="15">
        <f t="shared" si="10"/>
        <v>0</v>
      </c>
      <c r="K102" s="15"/>
      <c r="L102" s="75"/>
    </row>
    <row r="103" spans="5:12" ht="12.75">
      <c r="E103" s="20"/>
      <c r="F103" s="20"/>
      <c r="I103" s="15"/>
      <c r="J103" s="15"/>
      <c r="K103" s="15"/>
      <c r="L103" s="75"/>
    </row>
    <row r="104" spans="1:12" ht="12.75">
      <c r="A104" s="1" t="s">
        <v>127</v>
      </c>
      <c r="E104" s="21">
        <f>SUM(E83:E102)</f>
        <v>0</v>
      </c>
      <c r="F104" s="20">
        <f>IF(+Exch_Rate&gt;0,+Detail!E104/Exch_Rate," ")</f>
        <v>0</v>
      </c>
      <c r="I104" s="71">
        <f>SUM(I83:I102)</f>
        <v>0</v>
      </c>
      <c r="J104" s="71">
        <f>SUM(J83:J102)</f>
        <v>0</v>
      </c>
      <c r="K104" s="71">
        <f>SUM(K83:K102)</f>
        <v>0</v>
      </c>
      <c r="L104" s="76"/>
    </row>
    <row r="105" spans="1:12" ht="12.75">
      <c r="A105" s="1"/>
      <c r="E105" s="22"/>
      <c r="F105" s="20"/>
      <c r="I105" s="71"/>
      <c r="J105" s="71"/>
      <c r="K105" s="71"/>
      <c r="L105" s="76"/>
    </row>
    <row r="106" spans="1:12" ht="12.75">
      <c r="A106" s="5" t="s">
        <v>129</v>
      </c>
      <c r="E106" s="22"/>
      <c r="F106" s="20">
        <f>IF(+Exch_Rate&gt;0,+Detail!E106/Exch_Rate," ")</f>
        <v>0</v>
      </c>
      <c r="I106" s="71"/>
      <c r="J106" s="71"/>
      <c r="K106" s="71"/>
      <c r="L106" s="76"/>
    </row>
    <row r="107" spans="1:12" ht="12.75">
      <c r="A107" s="1"/>
      <c r="E107" s="22"/>
      <c r="F107" s="20">
        <f>IF(+Exch_Rate&gt;0,+Detail!E107/Exch_Rate," ")</f>
        <v>0</v>
      </c>
      <c r="I107" s="71"/>
      <c r="J107" s="71"/>
      <c r="K107" s="71"/>
      <c r="L107" s="76"/>
    </row>
    <row r="108" spans="1:12" ht="12.75">
      <c r="A108" s="8">
        <v>1</v>
      </c>
      <c r="D108" s="9">
        <v>0</v>
      </c>
      <c r="E108" s="20">
        <f aca="true" t="shared" si="12" ref="E108:E117">+D108*B108</f>
        <v>0</v>
      </c>
      <c r="F108" s="20">
        <f>IF(+Exch_Rate&gt;0,+Detail!E108/Exch_Rate," ")</f>
        <v>0</v>
      </c>
      <c r="I108" s="15"/>
      <c r="J108" s="15">
        <f aca="true" t="shared" si="13" ref="J108:J127">+E108-I108</f>
        <v>0</v>
      </c>
      <c r="K108" s="15"/>
      <c r="L108" s="75"/>
    </row>
    <row r="109" spans="1:12" ht="12.75">
      <c r="A109" s="8">
        <v>2</v>
      </c>
      <c r="D109" s="9">
        <v>0</v>
      </c>
      <c r="E109" s="20">
        <f t="shared" si="12"/>
        <v>0</v>
      </c>
      <c r="F109" s="20">
        <f>IF(+Exch_Rate&gt;0,+Detail!E109/Exch_Rate," ")</f>
        <v>0</v>
      </c>
      <c r="I109" s="15"/>
      <c r="J109" s="15">
        <f t="shared" si="13"/>
        <v>0</v>
      </c>
      <c r="K109" s="15"/>
      <c r="L109" s="75"/>
    </row>
    <row r="110" spans="1:12" ht="12.75">
      <c r="A110" s="8">
        <v>3</v>
      </c>
      <c r="D110" s="9">
        <v>0</v>
      </c>
      <c r="E110" s="20">
        <f t="shared" si="12"/>
        <v>0</v>
      </c>
      <c r="F110" s="20">
        <f>IF(+Exch_Rate&gt;0,+Detail!E110/Exch_Rate," ")</f>
        <v>0</v>
      </c>
      <c r="I110" s="15"/>
      <c r="J110" s="15">
        <f t="shared" si="13"/>
        <v>0</v>
      </c>
      <c r="K110" s="15"/>
      <c r="L110" s="75"/>
    </row>
    <row r="111" spans="1:12" ht="12.75">
      <c r="A111" s="8">
        <v>4</v>
      </c>
      <c r="D111" s="9">
        <v>0</v>
      </c>
      <c r="E111" s="20">
        <f t="shared" si="12"/>
        <v>0</v>
      </c>
      <c r="F111" s="20">
        <f>IF(+Exch_Rate&gt;0,+Detail!E111/Exch_Rate," ")</f>
        <v>0</v>
      </c>
      <c r="I111" s="15"/>
      <c r="J111" s="15">
        <f t="shared" si="13"/>
        <v>0</v>
      </c>
      <c r="K111" s="15"/>
      <c r="L111" s="75"/>
    </row>
    <row r="112" spans="1:12" ht="12.75">
      <c r="A112" s="8">
        <v>5</v>
      </c>
      <c r="D112" s="9">
        <v>0</v>
      </c>
      <c r="E112" s="20">
        <f t="shared" si="12"/>
        <v>0</v>
      </c>
      <c r="F112" s="20">
        <f>IF(+Exch_Rate&gt;0,+Detail!E112/Exch_Rate," ")</f>
        <v>0</v>
      </c>
      <c r="I112" s="15"/>
      <c r="J112" s="15">
        <f t="shared" si="13"/>
        <v>0</v>
      </c>
      <c r="K112" s="15"/>
      <c r="L112" s="75"/>
    </row>
    <row r="113" spans="1:12" ht="12.75">
      <c r="A113" s="8">
        <v>6</v>
      </c>
      <c r="D113" s="9">
        <v>0</v>
      </c>
      <c r="E113" s="20">
        <f t="shared" si="12"/>
        <v>0</v>
      </c>
      <c r="F113" s="20">
        <f>IF(+Exch_Rate&gt;0,+Detail!E113/Exch_Rate," ")</f>
        <v>0</v>
      </c>
      <c r="I113" s="15"/>
      <c r="J113" s="15">
        <f t="shared" si="13"/>
        <v>0</v>
      </c>
      <c r="K113" s="15"/>
      <c r="L113" s="75"/>
    </row>
    <row r="114" spans="1:12" ht="12.75">
      <c r="A114" s="8">
        <v>7</v>
      </c>
      <c r="D114" s="9">
        <v>0</v>
      </c>
      <c r="E114" s="20">
        <f t="shared" si="12"/>
        <v>0</v>
      </c>
      <c r="F114" s="20">
        <f>IF(+Exch_Rate&gt;0,+Detail!E114/Exch_Rate," ")</f>
        <v>0</v>
      </c>
      <c r="I114" s="15"/>
      <c r="J114" s="15">
        <f t="shared" si="13"/>
        <v>0</v>
      </c>
      <c r="K114" s="15"/>
      <c r="L114" s="75"/>
    </row>
    <row r="115" spans="1:12" ht="12.75">
      <c r="A115" s="8">
        <v>8</v>
      </c>
      <c r="D115" s="9">
        <v>0</v>
      </c>
      <c r="E115" s="20">
        <f t="shared" si="12"/>
        <v>0</v>
      </c>
      <c r="F115" s="20">
        <f>IF(+Exch_Rate&gt;0,+Detail!E115/Exch_Rate," ")</f>
        <v>0</v>
      </c>
      <c r="I115" s="15"/>
      <c r="J115" s="15">
        <f t="shared" si="13"/>
        <v>0</v>
      </c>
      <c r="K115" s="15"/>
      <c r="L115" s="75"/>
    </row>
    <row r="116" spans="1:12" ht="12.75">
      <c r="A116" s="8">
        <v>9</v>
      </c>
      <c r="D116" s="9">
        <v>0</v>
      </c>
      <c r="E116" s="20">
        <f t="shared" si="12"/>
        <v>0</v>
      </c>
      <c r="F116" s="20">
        <f>IF(+Exch_Rate&gt;0,+Detail!E116/Exch_Rate," ")</f>
        <v>0</v>
      </c>
      <c r="I116" s="15"/>
      <c r="J116" s="15">
        <f t="shared" si="13"/>
        <v>0</v>
      </c>
      <c r="K116" s="15"/>
      <c r="L116" s="75"/>
    </row>
    <row r="117" spans="1:12" ht="12.75">
      <c r="A117" s="8">
        <v>10</v>
      </c>
      <c r="D117" s="9">
        <v>0</v>
      </c>
      <c r="E117" s="20">
        <f t="shared" si="12"/>
        <v>0</v>
      </c>
      <c r="F117" s="20">
        <f>IF(+Exch_Rate&gt;0,+Detail!E117/Exch_Rate," ")</f>
        <v>0</v>
      </c>
      <c r="I117" s="15"/>
      <c r="J117" s="15">
        <f t="shared" si="13"/>
        <v>0</v>
      </c>
      <c r="K117" s="15"/>
      <c r="L117" s="75"/>
    </row>
    <row r="118" spans="1:12" ht="12.75">
      <c r="A118" s="8">
        <v>11</v>
      </c>
      <c r="D118" s="9">
        <v>0</v>
      </c>
      <c r="E118" s="20">
        <f aca="true" t="shared" si="14" ref="E118:E127">+D118*B118</f>
        <v>0</v>
      </c>
      <c r="F118" s="20">
        <f>IF(+Exch_Rate&gt;0,+Detail!E118/Exch_Rate," ")</f>
        <v>0</v>
      </c>
      <c r="I118" s="15"/>
      <c r="J118" s="15">
        <f t="shared" si="13"/>
        <v>0</v>
      </c>
      <c r="K118" s="15"/>
      <c r="L118" s="75"/>
    </row>
    <row r="119" spans="1:12" ht="12.75">
      <c r="A119" s="8">
        <v>12</v>
      </c>
      <c r="D119" s="9">
        <v>0</v>
      </c>
      <c r="E119" s="20">
        <f t="shared" si="14"/>
        <v>0</v>
      </c>
      <c r="F119" s="20">
        <f>IF(+Exch_Rate&gt;0,+Detail!E119/Exch_Rate," ")</f>
        <v>0</v>
      </c>
      <c r="I119" s="15"/>
      <c r="J119" s="15">
        <f t="shared" si="13"/>
        <v>0</v>
      </c>
      <c r="K119" s="15"/>
      <c r="L119" s="75"/>
    </row>
    <row r="120" spans="1:12" ht="12.75">
      <c r="A120" s="8">
        <v>13</v>
      </c>
      <c r="D120" s="9">
        <v>0</v>
      </c>
      <c r="E120" s="20">
        <f t="shared" si="14"/>
        <v>0</v>
      </c>
      <c r="F120" s="20">
        <f>IF(+Exch_Rate&gt;0,+Detail!E120/Exch_Rate," ")</f>
        <v>0</v>
      </c>
      <c r="I120" s="15"/>
      <c r="J120" s="15">
        <f t="shared" si="13"/>
        <v>0</v>
      </c>
      <c r="K120" s="15"/>
      <c r="L120" s="75"/>
    </row>
    <row r="121" spans="1:12" ht="12.75">
      <c r="A121" s="8">
        <v>14</v>
      </c>
      <c r="D121" s="9">
        <v>0</v>
      </c>
      <c r="E121" s="20">
        <f t="shared" si="14"/>
        <v>0</v>
      </c>
      <c r="F121" s="20">
        <f>IF(+Exch_Rate&gt;0,+Detail!E121/Exch_Rate," ")</f>
        <v>0</v>
      </c>
      <c r="I121" s="15"/>
      <c r="J121" s="15">
        <f t="shared" si="13"/>
        <v>0</v>
      </c>
      <c r="K121" s="15"/>
      <c r="L121" s="75"/>
    </row>
    <row r="122" spans="1:12" ht="12.75">
      <c r="A122" s="8">
        <v>15</v>
      </c>
      <c r="D122" s="9">
        <v>0</v>
      </c>
      <c r="E122" s="20">
        <f t="shared" si="14"/>
        <v>0</v>
      </c>
      <c r="F122" s="20">
        <f>IF(+Exch_Rate&gt;0,+Detail!E122/Exch_Rate," ")</f>
        <v>0</v>
      </c>
      <c r="I122" s="15"/>
      <c r="J122" s="15">
        <f t="shared" si="13"/>
        <v>0</v>
      </c>
      <c r="K122" s="15"/>
      <c r="L122" s="75"/>
    </row>
    <row r="123" spans="1:12" ht="12.75">
      <c r="A123" s="8">
        <v>16</v>
      </c>
      <c r="D123" s="9">
        <v>0</v>
      </c>
      <c r="E123" s="20">
        <f t="shared" si="14"/>
        <v>0</v>
      </c>
      <c r="F123" s="20">
        <f>IF(+Exch_Rate&gt;0,+Detail!E123/Exch_Rate," ")</f>
        <v>0</v>
      </c>
      <c r="I123" s="15"/>
      <c r="J123" s="15">
        <f t="shared" si="13"/>
        <v>0</v>
      </c>
      <c r="K123" s="15"/>
      <c r="L123" s="75"/>
    </row>
    <row r="124" spans="1:12" ht="12.75">
      <c r="A124" s="8">
        <v>17</v>
      </c>
      <c r="D124" s="9">
        <v>0</v>
      </c>
      <c r="E124" s="20">
        <f t="shared" si="14"/>
        <v>0</v>
      </c>
      <c r="F124" s="20">
        <f>IF(+Exch_Rate&gt;0,+Detail!E124/Exch_Rate," ")</f>
        <v>0</v>
      </c>
      <c r="I124" s="15"/>
      <c r="J124" s="15">
        <f t="shared" si="13"/>
        <v>0</v>
      </c>
      <c r="K124" s="15"/>
      <c r="L124" s="75"/>
    </row>
    <row r="125" spans="1:12" ht="12.75">
      <c r="A125" s="8">
        <v>18</v>
      </c>
      <c r="D125" s="9">
        <v>0</v>
      </c>
      <c r="E125" s="20">
        <f t="shared" si="14"/>
        <v>0</v>
      </c>
      <c r="F125" s="20">
        <f>IF(+Exch_Rate&gt;0,+Detail!E125/Exch_Rate," ")</f>
        <v>0</v>
      </c>
      <c r="I125" s="15"/>
      <c r="J125" s="15">
        <f t="shared" si="13"/>
        <v>0</v>
      </c>
      <c r="K125" s="15"/>
      <c r="L125" s="75"/>
    </row>
    <row r="126" spans="1:12" ht="12.75">
      <c r="A126" s="8">
        <v>19</v>
      </c>
      <c r="D126" s="9">
        <v>0</v>
      </c>
      <c r="E126" s="20">
        <f t="shared" si="14"/>
        <v>0</v>
      </c>
      <c r="F126" s="20">
        <f>IF(+Exch_Rate&gt;0,+Detail!E126/Exch_Rate," ")</f>
        <v>0</v>
      </c>
      <c r="I126" s="15"/>
      <c r="J126" s="15">
        <f t="shared" si="13"/>
        <v>0</v>
      </c>
      <c r="K126" s="15"/>
      <c r="L126" s="75"/>
    </row>
    <row r="127" spans="1:12" ht="12.75">
      <c r="A127" s="8">
        <v>20</v>
      </c>
      <c r="D127" s="9">
        <v>0</v>
      </c>
      <c r="E127" s="20">
        <f t="shared" si="14"/>
        <v>0</v>
      </c>
      <c r="F127" s="20">
        <f>IF(+Exch_Rate&gt;0,+Detail!E127/Exch_Rate," ")</f>
        <v>0</v>
      </c>
      <c r="I127" s="15"/>
      <c r="J127" s="15">
        <f t="shared" si="13"/>
        <v>0</v>
      </c>
      <c r="K127" s="15"/>
      <c r="L127" s="75"/>
    </row>
    <row r="128" spans="5:12" ht="12.75">
      <c r="E128" s="20"/>
      <c r="F128" s="20"/>
      <c r="I128" s="15"/>
      <c r="J128" s="15"/>
      <c r="K128" s="15"/>
      <c r="L128" s="75"/>
    </row>
    <row r="129" spans="1:12" ht="12.75">
      <c r="A129" s="1" t="s">
        <v>128</v>
      </c>
      <c r="E129" s="21">
        <f>SUM(E108:E128)</f>
        <v>0</v>
      </c>
      <c r="F129" s="21">
        <f>SUM(F108:F128)</f>
        <v>0</v>
      </c>
      <c r="I129" s="71">
        <f>SUM(I108:I128)</f>
        <v>0</v>
      </c>
      <c r="J129" s="71">
        <f>SUM(J108:J128)</f>
        <v>0</v>
      </c>
      <c r="K129" s="71">
        <f>SUM(K108:K128)</f>
        <v>0</v>
      </c>
      <c r="L129" s="76"/>
    </row>
    <row r="130" spans="1:12" ht="12.75">
      <c r="A130" s="1"/>
      <c r="E130" s="22"/>
      <c r="F130" s="20"/>
      <c r="I130" s="71"/>
      <c r="J130" s="71"/>
      <c r="K130" s="71"/>
      <c r="L130" s="76"/>
    </row>
    <row r="131" spans="1:12" ht="12.75">
      <c r="A131" s="5" t="s">
        <v>58</v>
      </c>
      <c r="E131" s="22"/>
      <c r="F131" s="20"/>
      <c r="I131" s="71"/>
      <c r="J131" s="71"/>
      <c r="K131" s="71"/>
      <c r="L131" s="76"/>
    </row>
    <row r="132" spans="1:12" ht="12.75">
      <c r="A132" s="1"/>
      <c r="E132" s="22"/>
      <c r="F132" s="20"/>
      <c r="I132" s="71"/>
      <c r="J132" s="71"/>
      <c r="K132" s="71"/>
      <c r="L132" s="76"/>
    </row>
    <row r="133" spans="1:12" ht="12.75">
      <c r="A133" s="8">
        <v>1</v>
      </c>
      <c r="D133" s="9">
        <v>0</v>
      </c>
      <c r="E133" s="20">
        <f aca="true" t="shared" si="15" ref="E133:E141">+D133*B133</f>
        <v>0</v>
      </c>
      <c r="F133" s="20">
        <f>IF(+Exch_Rate&gt;0,+Detail!E133/Exch_Rate," ")</f>
        <v>0</v>
      </c>
      <c r="I133" s="15"/>
      <c r="J133" s="15">
        <f aca="true" t="shared" si="16" ref="J133:J162">+E133-I133</f>
        <v>0</v>
      </c>
      <c r="K133" s="15"/>
      <c r="L133" s="75"/>
    </row>
    <row r="134" spans="1:12" ht="12.75">
      <c r="A134" s="8">
        <v>2</v>
      </c>
      <c r="D134" s="9">
        <v>0</v>
      </c>
      <c r="E134" s="20">
        <f t="shared" si="15"/>
        <v>0</v>
      </c>
      <c r="F134" s="20">
        <f>IF(+Exch_Rate&gt;0,+Detail!E134/Exch_Rate," ")</f>
        <v>0</v>
      </c>
      <c r="I134" s="15"/>
      <c r="J134" s="15">
        <f t="shared" si="16"/>
        <v>0</v>
      </c>
      <c r="K134" s="15"/>
      <c r="L134" s="75"/>
    </row>
    <row r="135" spans="1:12" ht="12.75">
      <c r="A135" s="8">
        <v>3</v>
      </c>
      <c r="D135" s="9">
        <v>0</v>
      </c>
      <c r="E135" s="20">
        <f t="shared" si="15"/>
        <v>0</v>
      </c>
      <c r="F135" s="20">
        <f>IF(+Exch_Rate&gt;0,+Detail!E135/Exch_Rate," ")</f>
        <v>0</v>
      </c>
      <c r="I135" s="15"/>
      <c r="J135" s="15">
        <f t="shared" si="16"/>
        <v>0</v>
      </c>
      <c r="K135" s="15"/>
      <c r="L135" s="75"/>
    </row>
    <row r="136" spans="1:12" ht="12.75">
      <c r="A136" s="8">
        <v>4</v>
      </c>
      <c r="D136" s="9">
        <v>0</v>
      </c>
      <c r="E136" s="20">
        <f t="shared" si="15"/>
        <v>0</v>
      </c>
      <c r="F136" s="20">
        <f>IF(+Exch_Rate&gt;0,+Detail!E136/Exch_Rate," ")</f>
        <v>0</v>
      </c>
      <c r="I136" s="15"/>
      <c r="J136" s="15">
        <f t="shared" si="16"/>
        <v>0</v>
      </c>
      <c r="K136" s="15"/>
      <c r="L136" s="75"/>
    </row>
    <row r="137" spans="1:12" ht="12.75">
      <c r="A137" s="8">
        <v>5</v>
      </c>
      <c r="D137" s="9">
        <v>0</v>
      </c>
      <c r="E137" s="20">
        <f t="shared" si="15"/>
        <v>0</v>
      </c>
      <c r="F137" s="20">
        <f>IF(+Exch_Rate&gt;0,+Detail!E137/Exch_Rate," ")</f>
        <v>0</v>
      </c>
      <c r="I137" s="15"/>
      <c r="J137" s="15">
        <f t="shared" si="16"/>
        <v>0</v>
      </c>
      <c r="K137" s="15"/>
      <c r="L137" s="75"/>
    </row>
    <row r="138" spans="1:12" ht="12.75">
      <c r="A138" s="8">
        <v>6</v>
      </c>
      <c r="D138" s="9">
        <v>0</v>
      </c>
      <c r="E138" s="20">
        <f t="shared" si="15"/>
        <v>0</v>
      </c>
      <c r="F138" s="20">
        <f>IF(+Exch_Rate&gt;0,+Detail!E138/Exch_Rate," ")</f>
        <v>0</v>
      </c>
      <c r="I138" s="15"/>
      <c r="J138" s="15">
        <f t="shared" si="16"/>
        <v>0</v>
      </c>
      <c r="K138" s="15"/>
      <c r="L138" s="75"/>
    </row>
    <row r="139" spans="1:12" ht="12.75">
      <c r="A139" s="8">
        <v>7</v>
      </c>
      <c r="D139" s="9">
        <v>0</v>
      </c>
      <c r="E139" s="20">
        <f t="shared" si="15"/>
        <v>0</v>
      </c>
      <c r="F139" s="20">
        <f>IF(+Exch_Rate&gt;0,+Detail!E139/Exch_Rate," ")</f>
        <v>0</v>
      </c>
      <c r="I139" s="15"/>
      <c r="J139" s="15">
        <f t="shared" si="16"/>
        <v>0</v>
      </c>
      <c r="K139" s="15"/>
      <c r="L139" s="75"/>
    </row>
    <row r="140" spans="1:12" ht="12.75">
      <c r="A140" s="8">
        <v>8</v>
      </c>
      <c r="D140" s="9">
        <v>0</v>
      </c>
      <c r="E140" s="20">
        <f t="shared" si="15"/>
        <v>0</v>
      </c>
      <c r="F140" s="20">
        <f>IF(+Exch_Rate&gt;0,+Detail!E140/Exch_Rate," ")</f>
        <v>0</v>
      </c>
      <c r="I140" s="15"/>
      <c r="J140" s="15">
        <f t="shared" si="16"/>
        <v>0</v>
      </c>
      <c r="K140" s="15"/>
      <c r="L140" s="75"/>
    </row>
    <row r="141" spans="1:12" ht="12.75">
      <c r="A141" s="8">
        <v>9</v>
      </c>
      <c r="D141" s="9">
        <v>0</v>
      </c>
      <c r="E141" s="20">
        <f t="shared" si="15"/>
        <v>0</v>
      </c>
      <c r="F141" s="20">
        <f>IF(+Exch_Rate&gt;0,+Detail!E141/Exch_Rate," ")</f>
        <v>0</v>
      </c>
      <c r="I141" s="15"/>
      <c r="J141" s="15">
        <f t="shared" si="16"/>
        <v>0</v>
      </c>
      <c r="K141" s="15"/>
      <c r="L141" s="75"/>
    </row>
    <row r="142" spans="1:12" ht="12.75">
      <c r="A142" s="8">
        <v>10</v>
      </c>
      <c r="D142" s="9">
        <v>0</v>
      </c>
      <c r="E142" s="20">
        <f aca="true" t="shared" si="17" ref="E142:E152">+D142*B142</f>
        <v>0</v>
      </c>
      <c r="F142" s="20">
        <f>IF(+Exch_Rate&gt;0,+Detail!E142/Exch_Rate," ")</f>
        <v>0</v>
      </c>
      <c r="I142" s="15"/>
      <c r="J142" s="15">
        <f t="shared" si="16"/>
        <v>0</v>
      </c>
      <c r="K142" s="15"/>
      <c r="L142" s="75"/>
    </row>
    <row r="143" spans="1:12" ht="12.75">
      <c r="A143" s="8">
        <v>11</v>
      </c>
      <c r="D143" s="9">
        <v>0</v>
      </c>
      <c r="E143" s="20">
        <f t="shared" si="17"/>
        <v>0</v>
      </c>
      <c r="F143" s="20">
        <f>IF(+Exch_Rate&gt;0,+Detail!E143/Exch_Rate," ")</f>
        <v>0</v>
      </c>
      <c r="I143" s="15"/>
      <c r="J143" s="15">
        <f t="shared" si="16"/>
        <v>0</v>
      </c>
      <c r="K143" s="15"/>
      <c r="L143" s="75"/>
    </row>
    <row r="144" spans="1:12" ht="12.75">
      <c r="A144" s="8">
        <v>12</v>
      </c>
      <c r="D144" s="9">
        <v>0</v>
      </c>
      <c r="E144" s="20">
        <f t="shared" si="17"/>
        <v>0</v>
      </c>
      <c r="F144" s="20">
        <f>IF(+Exch_Rate&gt;0,+Detail!E144/Exch_Rate," ")</f>
        <v>0</v>
      </c>
      <c r="I144" s="15"/>
      <c r="J144" s="15">
        <f t="shared" si="16"/>
        <v>0</v>
      </c>
      <c r="K144" s="15"/>
      <c r="L144" s="75"/>
    </row>
    <row r="145" spans="1:12" ht="12.75">
      <c r="A145" s="8">
        <v>13</v>
      </c>
      <c r="D145" s="9">
        <v>0</v>
      </c>
      <c r="E145" s="20">
        <f t="shared" si="17"/>
        <v>0</v>
      </c>
      <c r="F145" s="20">
        <f>IF(+Exch_Rate&gt;0,+Detail!E145/Exch_Rate," ")</f>
        <v>0</v>
      </c>
      <c r="I145" s="15"/>
      <c r="J145" s="15">
        <f t="shared" si="16"/>
        <v>0</v>
      </c>
      <c r="K145" s="15"/>
      <c r="L145" s="75"/>
    </row>
    <row r="146" spans="1:12" ht="12.75">
      <c r="A146" s="8">
        <v>14</v>
      </c>
      <c r="D146" s="9">
        <v>0</v>
      </c>
      <c r="E146" s="20">
        <f t="shared" si="17"/>
        <v>0</v>
      </c>
      <c r="F146" s="20">
        <f>IF(+Exch_Rate&gt;0,+Detail!E146/Exch_Rate," ")</f>
        <v>0</v>
      </c>
      <c r="I146" s="15"/>
      <c r="J146" s="15">
        <f t="shared" si="16"/>
        <v>0</v>
      </c>
      <c r="K146" s="15"/>
      <c r="L146" s="75"/>
    </row>
    <row r="147" spans="1:12" ht="12.75">
      <c r="A147" s="8">
        <v>15</v>
      </c>
      <c r="D147" s="9">
        <v>0</v>
      </c>
      <c r="E147" s="20">
        <f t="shared" si="17"/>
        <v>0</v>
      </c>
      <c r="F147" s="20">
        <f>IF(+Exch_Rate&gt;0,+Detail!E147/Exch_Rate," ")</f>
        <v>0</v>
      </c>
      <c r="I147" s="15"/>
      <c r="J147" s="15">
        <f t="shared" si="16"/>
        <v>0</v>
      </c>
      <c r="K147" s="15"/>
      <c r="L147" s="75"/>
    </row>
    <row r="148" spans="1:12" ht="12.75">
      <c r="A148" s="8">
        <v>16</v>
      </c>
      <c r="D148" s="9">
        <v>0</v>
      </c>
      <c r="E148" s="20">
        <f t="shared" si="17"/>
        <v>0</v>
      </c>
      <c r="F148" s="20">
        <f>IF(+Exch_Rate&gt;0,+Detail!E148/Exch_Rate," ")</f>
        <v>0</v>
      </c>
      <c r="I148" s="15"/>
      <c r="J148" s="15">
        <f t="shared" si="16"/>
        <v>0</v>
      </c>
      <c r="K148" s="15"/>
      <c r="L148" s="75"/>
    </row>
    <row r="149" spans="1:12" ht="12.75">
      <c r="A149" s="8">
        <v>17</v>
      </c>
      <c r="D149" s="9">
        <v>0</v>
      </c>
      <c r="E149" s="20">
        <f t="shared" si="17"/>
        <v>0</v>
      </c>
      <c r="F149" s="20">
        <f>IF(+Exch_Rate&gt;0,+Detail!E149/Exch_Rate," ")</f>
        <v>0</v>
      </c>
      <c r="I149" s="15"/>
      <c r="J149" s="15">
        <f t="shared" si="16"/>
        <v>0</v>
      </c>
      <c r="K149" s="15"/>
      <c r="L149" s="75"/>
    </row>
    <row r="150" spans="1:12" ht="12.75">
      <c r="A150" s="8">
        <v>18</v>
      </c>
      <c r="D150" s="9">
        <v>0</v>
      </c>
      <c r="E150" s="20">
        <f t="shared" si="17"/>
        <v>0</v>
      </c>
      <c r="F150" s="20">
        <f>IF(+Exch_Rate&gt;0,+Detail!E150/Exch_Rate," ")</f>
        <v>0</v>
      </c>
      <c r="I150" s="15"/>
      <c r="J150" s="15">
        <f t="shared" si="16"/>
        <v>0</v>
      </c>
      <c r="K150" s="15"/>
      <c r="L150" s="75"/>
    </row>
    <row r="151" spans="1:12" ht="12.75">
      <c r="A151" s="8">
        <v>19</v>
      </c>
      <c r="D151" s="9">
        <v>0</v>
      </c>
      <c r="E151" s="20">
        <f>+D151*B151</f>
        <v>0</v>
      </c>
      <c r="F151" s="20">
        <f>IF(+Exch_Rate&gt;0,+Detail!E151/Exch_Rate," ")</f>
        <v>0</v>
      </c>
      <c r="I151" s="15"/>
      <c r="J151" s="15">
        <f t="shared" si="16"/>
        <v>0</v>
      </c>
      <c r="K151" s="15"/>
      <c r="L151" s="75"/>
    </row>
    <row r="152" spans="1:12" ht="12.75">
      <c r="A152" s="8">
        <v>20</v>
      </c>
      <c r="D152" s="9">
        <v>0</v>
      </c>
      <c r="E152" s="20">
        <f t="shared" si="17"/>
        <v>0</v>
      </c>
      <c r="F152" s="20">
        <f>IF(+Exch_Rate&gt;0,+Detail!E152/Exch_Rate," ")</f>
        <v>0</v>
      </c>
      <c r="I152" s="15"/>
      <c r="J152" s="15">
        <f t="shared" si="16"/>
        <v>0</v>
      </c>
      <c r="K152" s="15"/>
      <c r="L152" s="75"/>
    </row>
    <row r="153" spans="1:12" ht="12.75">
      <c r="A153" s="8">
        <v>21</v>
      </c>
      <c r="D153" s="9">
        <v>0</v>
      </c>
      <c r="E153" s="20">
        <f aca="true" t="shared" si="18" ref="E153:E162">+D153*B153</f>
        <v>0</v>
      </c>
      <c r="F153" s="20">
        <f>IF(+Exch_Rate&gt;0,+Detail!E153/Exch_Rate," ")</f>
        <v>0</v>
      </c>
      <c r="I153" s="15"/>
      <c r="J153" s="15">
        <f t="shared" si="16"/>
        <v>0</v>
      </c>
      <c r="K153" s="15"/>
      <c r="L153" s="75"/>
    </row>
    <row r="154" spans="1:12" ht="12.75">
      <c r="A154" s="8">
        <v>22</v>
      </c>
      <c r="D154" s="9">
        <v>0</v>
      </c>
      <c r="E154" s="20">
        <f t="shared" si="18"/>
        <v>0</v>
      </c>
      <c r="F154" s="20">
        <f>IF(+Exch_Rate&gt;0,+Detail!E154/Exch_Rate," ")</f>
        <v>0</v>
      </c>
      <c r="I154" s="15"/>
      <c r="J154" s="15">
        <f t="shared" si="16"/>
        <v>0</v>
      </c>
      <c r="K154" s="15"/>
      <c r="L154" s="75"/>
    </row>
    <row r="155" spans="1:12" ht="12.75">
      <c r="A155" s="8">
        <v>23</v>
      </c>
      <c r="D155" s="9">
        <v>0</v>
      </c>
      <c r="E155" s="20">
        <f t="shared" si="18"/>
        <v>0</v>
      </c>
      <c r="F155" s="20">
        <f>IF(+Exch_Rate&gt;0,+Detail!E155/Exch_Rate," ")</f>
        <v>0</v>
      </c>
      <c r="I155" s="15"/>
      <c r="J155" s="15">
        <f t="shared" si="16"/>
        <v>0</v>
      </c>
      <c r="K155" s="15"/>
      <c r="L155" s="75"/>
    </row>
    <row r="156" spans="1:12" ht="12.75">
      <c r="A156" s="8">
        <v>24</v>
      </c>
      <c r="D156" s="9">
        <v>0</v>
      </c>
      <c r="E156" s="20">
        <f t="shared" si="18"/>
        <v>0</v>
      </c>
      <c r="F156" s="20">
        <f>IF(+Exch_Rate&gt;0,+Detail!E156/Exch_Rate," ")</f>
        <v>0</v>
      </c>
      <c r="I156" s="15"/>
      <c r="J156" s="15">
        <f t="shared" si="16"/>
        <v>0</v>
      </c>
      <c r="K156" s="15"/>
      <c r="L156" s="75"/>
    </row>
    <row r="157" spans="1:12" ht="12.75">
      <c r="A157" s="8">
        <v>25</v>
      </c>
      <c r="D157" s="9">
        <v>0</v>
      </c>
      <c r="E157" s="20">
        <f t="shared" si="18"/>
        <v>0</v>
      </c>
      <c r="F157" s="20">
        <f>IF(+Exch_Rate&gt;0,+Detail!E157/Exch_Rate," ")</f>
        <v>0</v>
      </c>
      <c r="I157" s="15"/>
      <c r="J157" s="15">
        <f t="shared" si="16"/>
        <v>0</v>
      </c>
      <c r="K157" s="15"/>
      <c r="L157" s="75"/>
    </row>
    <row r="158" spans="1:12" ht="12.75">
      <c r="A158" s="8">
        <v>26</v>
      </c>
      <c r="D158" s="9">
        <v>0</v>
      </c>
      <c r="E158" s="20">
        <f t="shared" si="18"/>
        <v>0</v>
      </c>
      <c r="F158" s="20">
        <f>IF(+Exch_Rate&gt;0,+Detail!E158/Exch_Rate," ")</f>
        <v>0</v>
      </c>
      <c r="I158" s="15"/>
      <c r="J158" s="15">
        <f t="shared" si="16"/>
        <v>0</v>
      </c>
      <c r="K158" s="15"/>
      <c r="L158" s="75"/>
    </row>
    <row r="159" spans="1:12" ht="12.75">
      <c r="A159" s="8">
        <v>27</v>
      </c>
      <c r="D159" s="9">
        <v>0</v>
      </c>
      <c r="E159" s="20">
        <f t="shared" si="18"/>
        <v>0</v>
      </c>
      <c r="F159" s="20">
        <f>IF(+Exch_Rate&gt;0,+Detail!E159/Exch_Rate," ")</f>
        <v>0</v>
      </c>
      <c r="I159" s="15"/>
      <c r="J159" s="15">
        <f t="shared" si="16"/>
        <v>0</v>
      </c>
      <c r="K159" s="15"/>
      <c r="L159" s="75"/>
    </row>
    <row r="160" spans="1:12" ht="12.75">
      <c r="A160" s="8">
        <v>28</v>
      </c>
      <c r="D160" s="9">
        <v>0</v>
      </c>
      <c r="E160" s="20">
        <f t="shared" si="18"/>
        <v>0</v>
      </c>
      <c r="F160" s="20">
        <f>IF(+Exch_Rate&gt;0,+Detail!E160/Exch_Rate," ")</f>
        <v>0</v>
      </c>
      <c r="I160" s="15"/>
      <c r="J160" s="15">
        <f t="shared" si="16"/>
        <v>0</v>
      </c>
      <c r="K160" s="15"/>
      <c r="L160" s="75"/>
    </row>
    <row r="161" spans="1:12" ht="12.75">
      <c r="A161" s="8">
        <v>29</v>
      </c>
      <c r="D161" s="9">
        <v>0</v>
      </c>
      <c r="E161" s="20">
        <f t="shared" si="18"/>
        <v>0</v>
      </c>
      <c r="F161" s="20">
        <f>IF(+Exch_Rate&gt;0,+Detail!E161/Exch_Rate," ")</f>
        <v>0</v>
      </c>
      <c r="I161" s="15"/>
      <c r="J161" s="15">
        <f t="shared" si="16"/>
        <v>0</v>
      </c>
      <c r="K161" s="15"/>
      <c r="L161" s="75"/>
    </row>
    <row r="162" spans="1:12" ht="12.75">
      <c r="A162" s="8">
        <v>30</v>
      </c>
      <c r="D162" s="9">
        <v>0</v>
      </c>
      <c r="E162" s="20">
        <f t="shared" si="18"/>
        <v>0</v>
      </c>
      <c r="F162" s="20">
        <f>IF(+Exch_Rate&gt;0,+Detail!E162/Exch_Rate," ")</f>
        <v>0</v>
      </c>
      <c r="I162" s="15"/>
      <c r="J162" s="15">
        <f t="shared" si="16"/>
        <v>0</v>
      </c>
      <c r="K162" s="15"/>
      <c r="L162" s="75"/>
    </row>
    <row r="163" spans="5:12" ht="12.75">
      <c r="E163" s="20"/>
      <c r="F163" s="20"/>
      <c r="I163" s="15"/>
      <c r="J163" s="15"/>
      <c r="K163" s="15"/>
      <c r="L163" s="75"/>
    </row>
    <row r="164" spans="1:12" ht="12.75">
      <c r="A164" s="1" t="s">
        <v>130</v>
      </c>
      <c r="E164" s="21">
        <f>SUM(E133:E162)</f>
        <v>0</v>
      </c>
      <c r="F164" s="20">
        <f>IF(+Exch_Rate&gt;0,+Detail!E164/Exch_Rate," ")</f>
        <v>0</v>
      </c>
      <c r="I164" s="71">
        <f>SUM(I133:I162)</f>
        <v>0</v>
      </c>
      <c r="J164" s="71">
        <f>SUM(J133:J162)</f>
        <v>0</v>
      </c>
      <c r="K164" s="71">
        <f>SUM(K133:K162)</f>
        <v>0</v>
      </c>
      <c r="L164" s="76"/>
    </row>
    <row r="165" spans="1:12" ht="12.75">
      <c r="A165" s="1"/>
      <c r="E165" s="22"/>
      <c r="F165" s="20"/>
      <c r="I165" s="71"/>
      <c r="J165" s="71"/>
      <c r="K165" s="71"/>
      <c r="L165" s="76"/>
    </row>
    <row r="166" spans="1:12" ht="12.75">
      <c r="A166" s="5" t="s">
        <v>60</v>
      </c>
      <c r="E166" s="22"/>
      <c r="F166" s="20"/>
      <c r="I166" s="71"/>
      <c r="J166" s="71"/>
      <c r="K166" s="71"/>
      <c r="L166" s="76"/>
    </row>
    <row r="167" spans="1:12" ht="12.75">
      <c r="A167" s="1"/>
      <c r="E167" s="22"/>
      <c r="F167" s="20"/>
      <c r="I167" s="71"/>
      <c r="J167" s="71"/>
      <c r="K167" s="71"/>
      <c r="L167" s="76"/>
    </row>
    <row r="168" spans="1:12" ht="12.75">
      <c r="A168" s="8">
        <v>1</v>
      </c>
      <c r="D168" s="9">
        <v>0</v>
      </c>
      <c r="E168" s="20">
        <f aca="true" t="shared" si="19" ref="E168:E177">+D168*B168</f>
        <v>0</v>
      </c>
      <c r="F168" s="20">
        <f>IF(+Exch_Rate&gt;0,+Detail!E168/Exch_Rate," ")</f>
        <v>0</v>
      </c>
      <c r="I168" s="15"/>
      <c r="J168" s="15">
        <f aca="true" t="shared" si="20" ref="J168:J187">+E168-I168</f>
        <v>0</v>
      </c>
      <c r="K168" s="15"/>
      <c r="L168" s="75"/>
    </row>
    <row r="169" spans="1:12" ht="12.75">
      <c r="A169" s="8">
        <v>2</v>
      </c>
      <c r="D169" s="9">
        <v>0</v>
      </c>
      <c r="E169" s="20">
        <f t="shared" si="19"/>
        <v>0</v>
      </c>
      <c r="F169" s="20">
        <f>IF(+Exch_Rate&gt;0,+Detail!E169/Exch_Rate," ")</f>
        <v>0</v>
      </c>
      <c r="I169" s="15"/>
      <c r="J169" s="15">
        <f t="shared" si="20"/>
        <v>0</v>
      </c>
      <c r="K169" s="15"/>
      <c r="L169" s="75"/>
    </row>
    <row r="170" spans="1:12" ht="12.75">
      <c r="A170" s="8">
        <v>3</v>
      </c>
      <c r="D170" s="9">
        <v>0</v>
      </c>
      <c r="E170" s="20">
        <f t="shared" si="19"/>
        <v>0</v>
      </c>
      <c r="F170" s="20">
        <f>IF(+Exch_Rate&gt;0,+Detail!E170/Exch_Rate," ")</f>
        <v>0</v>
      </c>
      <c r="I170" s="15"/>
      <c r="J170" s="15">
        <f t="shared" si="20"/>
        <v>0</v>
      </c>
      <c r="K170" s="15"/>
      <c r="L170" s="75"/>
    </row>
    <row r="171" spans="1:12" ht="12.75">
      <c r="A171" s="8">
        <v>4</v>
      </c>
      <c r="D171" s="9">
        <v>0</v>
      </c>
      <c r="E171" s="20">
        <f t="shared" si="19"/>
        <v>0</v>
      </c>
      <c r="F171" s="20">
        <f>IF(+Exch_Rate&gt;0,+Detail!E171/Exch_Rate," ")</f>
        <v>0</v>
      </c>
      <c r="I171" s="15"/>
      <c r="J171" s="15">
        <f t="shared" si="20"/>
        <v>0</v>
      </c>
      <c r="K171" s="15"/>
      <c r="L171" s="75"/>
    </row>
    <row r="172" spans="1:12" ht="12.75">
      <c r="A172" s="8">
        <v>5</v>
      </c>
      <c r="D172" s="9">
        <v>0</v>
      </c>
      <c r="E172" s="20">
        <f t="shared" si="19"/>
        <v>0</v>
      </c>
      <c r="F172" s="20">
        <f>IF(+Exch_Rate&gt;0,+Detail!E172/Exch_Rate," ")</f>
        <v>0</v>
      </c>
      <c r="I172" s="15"/>
      <c r="J172" s="15">
        <f t="shared" si="20"/>
        <v>0</v>
      </c>
      <c r="K172" s="15"/>
      <c r="L172" s="75"/>
    </row>
    <row r="173" spans="1:12" ht="12.75">
      <c r="A173" s="8">
        <v>6</v>
      </c>
      <c r="D173" s="9">
        <v>0</v>
      </c>
      <c r="E173" s="20">
        <f t="shared" si="19"/>
        <v>0</v>
      </c>
      <c r="F173" s="20">
        <f>IF(+Exch_Rate&gt;0,+Detail!E173/Exch_Rate," ")</f>
        <v>0</v>
      </c>
      <c r="I173" s="15"/>
      <c r="J173" s="15">
        <f t="shared" si="20"/>
        <v>0</v>
      </c>
      <c r="K173" s="15"/>
      <c r="L173" s="75"/>
    </row>
    <row r="174" spans="1:12" ht="12.75">
      <c r="A174" s="8">
        <v>7</v>
      </c>
      <c r="D174" s="9">
        <v>0</v>
      </c>
      <c r="E174" s="20">
        <f t="shared" si="19"/>
        <v>0</v>
      </c>
      <c r="F174" s="20">
        <f>IF(+Exch_Rate&gt;0,+Detail!E174/Exch_Rate," ")</f>
        <v>0</v>
      </c>
      <c r="I174" s="15"/>
      <c r="J174" s="15">
        <f t="shared" si="20"/>
        <v>0</v>
      </c>
      <c r="K174" s="15"/>
      <c r="L174" s="75"/>
    </row>
    <row r="175" spans="1:12" ht="12.75">
      <c r="A175" s="8">
        <v>8</v>
      </c>
      <c r="D175" s="9">
        <v>0</v>
      </c>
      <c r="E175" s="20">
        <f t="shared" si="19"/>
        <v>0</v>
      </c>
      <c r="F175" s="20">
        <f>IF(+Exch_Rate&gt;0,+Detail!E175/Exch_Rate," ")</f>
        <v>0</v>
      </c>
      <c r="I175" s="15"/>
      <c r="J175" s="15">
        <f t="shared" si="20"/>
        <v>0</v>
      </c>
      <c r="K175" s="15"/>
      <c r="L175" s="75"/>
    </row>
    <row r="176" spans="1:12" ht="12.75">
      <c r="A176" s="8">
        <v>9</v>
      </c>
      <c r="D176" s="9">
        <v>0</v>
      </c>
      <c r="E176" s="20">
        <f t="shared" si="19"/>
        <v>0</v>
      </c>
      <c r="F176" s="20">
        <f>IF(+Exch_Rate&gt;0,+Detail!E176/Exch_Rate," ")</f>
        <v>0</v>
      </c>
      <c r="I176" s="15"/>
      <c r="J176" s="15">
        <f t="shared" si="20"/>
        <v>0</v>
      </c>
      <c r="K176" s="15"/>
      <c r="L176" s="75"/>
    </row>
    <row r="177" spans="1:12" ht="12.75">
      <c r="A177" s="8">
        <v>10</v>
      </c>
      <c r="D177" s="9">
        <v>0</v>
      </c>
      <c r="E177" s="20">
        <f t="shared" si="19"/>
        <v>0</v>
      </c>
      <c r="F177" s="20">
        <f>IF(+Exch_Rate&gt;0,+Detail!E177/Exch_Rate," ")</f>
        <v>0</v>
      </c>
      <c r="I177" s="15"/>
      <c r="J177" s="15">
        <f t="shared" si="20"/>
        <v>0</v>
      </c>
      <c r="K177" s="15"/>
      <c r="L177" s="75"/>
    </row>
    <row r="178" spans="1:12" ht="12.75">
      <c r="A178" s="8">
        <v>11</v>
      </c>
      <c r="D178" s="9">
        <v>0</v>
      </c>
      <c r="E178" s="20">
        <f aca="true" t="shared" si="21" ref="E178:E187">+D178*B178</f>
        <v>0</v>
      </c>
      <c r="F178" s="20">
        <f>IF(+Exch_Rate&gt;0,+Detail!E178/Exch_Rate," ")</f>
        <v>0</v>
      </c>
      <c r="I178" s="15"/>
      <c r="J178" s="15">
        <f t="shared" si="20"/>
        <v>0</v>
      </c>
      <c r="K178" s="15"/>
      <c r="L178" s="75"/>
    </row>
    <row r="179" spans="1:12" ht="12.75">
      <c r="A179" s="8">
        <v>12</v>
      </c>
      <c r="D179" s="9">
        <v>0</v>
      </c>
      <c r="E179" s="20">
        <f t="shared" si="21"/>
        <v>0</v>
      </c>
      <c r="F179" s="20">
        <f>IF(+Exch_Rate&gt;0,+Detail!E179/Exch_Rate," ")</f>
        <v>0</v>
      </c>
      <c r="I179" s="15"/>
      <c r="J179" s="15">
        <f t="shared" si="20"/>
        <v>0</v>
      </c>
      <c r="K179" s="15"/>
      <c r="L179" s="75"/>
    </row>
    <row r="180" spans="1:12" ht="12.75">
      <c r="A180" s="8">
        <v>13</v>
      </c>
      <c r="D180" s="9">
        <v>0</v>
      </c>
      <c r="E180" s="20">
        <f t="shared" si="21"/>
        <v>0</v>
      </c>
      <c r="F180" s="20">
        <f>IF(+Exch_Rate&gt;0,+Detail!E180/Exch_Rate," ")</f>
        <v>0</v>
      </c>
      <c r="I180" s="15"/>
      <c r="J180" s="15">
        <f t="shared" si="20"/>
        <v>0</v>
      </c>
      <c r="K180" s="15"/>
      <c r="L180" s="75"/>
    </row>
    <row r="181" spans="1:12" ht="12.75">
      <c r="A181" s="8">
        <v>14</v>
      </c>
      <c r="D181" s="9">
        <v>0</v>
      </c>
      <c r="E181" s="20">
        <f t="shared" si="21"/>
        <v>0</v>
      </c>
      <c r="F181" s="20">
        <f>IF(+Exch_Rate&gt;0,+Detail!E181/Exch_Rate," ")</f>
        <v>0</v>
      </c>
      <c r="I181" s="15"/>
      <c r="J181" s="15">
        <f t="shared" si="20"/>
        <v>0</v>
      </c>
      <c r="K181" s="15"/>
      <c r="L181" s="75"/>
    </row>
    <row r="182" spans="1:12" ht="12.75">
      <c r="A182" s="8">
        <v>15</v>
      </c>
      <c r="D182" s="9">
        <v>0</v>
      </c>
      <c r="E182" s="20">
        <f t="shared" si="21"/>
        <v>0</v>
      </c>
      <c r="F182" s="20">
        <f>IF(+Exch_Rate&gt;0,+Detail!E182/Exch_Rate," ")</f>
        <v>0</v>
      </c>
      <c r="I182" s="15"/>
      <c r="J182" s="15">
        <f t="shared" si="20"/>
        <v>0</v>
      </c>
      <c r="K182" s="15"/>
      <c r="L182" s="75"/>
    </row>
    <row r="183" spans="1:12" ht="12.75">
      <c r="A183" s="8">
        <v>16</v>
      </c>
      <c r="D183" s="9">
        <v>0</v>
      </c>
      <c r="E183" s="20">
        <f t="shared" si="21"/>
        <v>0</v>
      </c>
      <c r="F183" s="20">
        <f>IF(+Exch_Rate&gt;0,+Detail!E183/Exch_Rate," ")</f>
        <v>0</v>
      </c>
      <c r="I183" s="15"/>
      <c r="J183" s="15">
        <f t="shared" si="20"/>
        <v>0</v>
      </c>
      <c r="K183" s="15"/>
      <c r="L183" s="75"/>
    </row>
    <row r="184" spans="1:12" ht="12.75">
      <c r="A184" s="8">
        <v>17</v>
      </c>
      <c r="D184" s="9">
        <v>0</v>
      </c>
      <c r="E184" s="20">
        <f t="shared" si="21"/>
        <v>0</v>
      </c>
      <c r="F184" s="20">
        <f>IF(+Exch_Rate&gt;0,+Detail!E184/Exch_Rate," ")</f>
        <v>0</v>
      </c>
      <c r="I184" s="15"/>
      <c r="J184" s="15">
        <f t="shared" si="20"/>
        <v>0</v>
      </c>
      <c r="K184" s="15"/>
      <c r="L184" s="75"/>
    </row>
    <row r="185" spans="1:12" ht="12.75">
      <c r="A185" s="8">
        <v>18</v>
      </c>
      <c r="D185" s="9">
        <v>0</v>
      </c>
      <c r="E185" s="20">
        <f t="shared" si="21"/>
        <v>0</v>
      </c>
      <c r="F185" s="20">
        <f>IF(+Exch_Rate&gt;0,+Detail!E185/Exch_Rate," ")</f>
        <v>0</v>
      </c>
      <c r="I185" s="15"/>
      <c r="J185" s="15">
        <f t="shared" si="20"/>
        <v>0</v>
      </c>
      <c r="K185" s="15"/>
      <c r="L185" s="75"/>
    </row>
    <row r="186" spans="1:12" ht="12.75">
      <c r="A186" s="8">
        <v>19</v>
      </c>
      <c r="D186" s="9">
        <v>0</v>
      </c>
      <c r="E186" s="20">
        <f t="shared" si="21"/>
        <v>0</v>
      </c>
      <c r="F186" s="20">
        <f>IF(+Exch_Rate&gt;0,+Detail!E186/Exch_Rate," ")</f>
        <v>0</v>
      </c>
      <c r="I186" s="15"/>
      <c r="J186" s="15">
        <f t="shared" si="20"/>
        <v>0</v>
      </c>
      <c r="K186" s="15"/>
      <c r="L186" s="75"/>
    </row>
    <row r="187" spans="1:12" ht="12.75">
      <c r="A187" s="8">
        <v>20</v>
      </c>
      <c r="D187" s="9">
        <v>0</v>
      </c>
      <c r="E187" s="20">
        <f t="shared" si="21"/>
        <v>0</v>
      </c>
      <c r="F187" s="20">
        <f>IF(+Exch_Rate&gt;0,+Detail!E187/Exch_Rate," ")</f>
        <v>0</v>
      </c>
      <c r="I187" s="15"/>
      <c r="J187" s="15">
        <f t="shared" si="20"/>
        <v>0</v>
      </c>
      <c r="K187" s="15"/>
      <c r="L187" s="75"/>
    </row>
    <row r="188" spans="5:12" ht="12.75">
      <c r="E188" s="20"/>
      <c r="F188" s="20"/>
      <c r="I188" s="15"/>
      <c r="J188" s="15"/>
      <c r="K188" s="15"/>
      <c r="L188" s="75"/>
    </row>
    <row r="189" spans="1:12" ht="12.75">
      <c r="A189" s="1" t="s">
        <v>131</v>
      </c>
      <c r="E189" s="21">
        <f>SUM(E168:E187)</f>
        <v>0</v>
      </c>
      <c r="F189" s="20">
        <f>IF(+Exch_Rate&gt;0,+Detail!E189/Exch_Rate," ")</f>
        <v>0</v>
      </c>
      <c r="I189" s="71">
        <f>SUM(I168:I187)</f>
        <v>0</v>
      </c>
      <c r="J189" s="71">
        <f>SUM(J168:J187)</f>
        <v>0</v>
      </c>
      <c r="K189" s="71">
        <f>SUM(K168:K187)</f>
        <v>0</v>
      </c>
      <c r="L189" s="76"/>
    </row>
    <row r="190" spans="1:12" ht="12.75">
      <c r="A190" s="1"/>
      <c r="E190" s="22"/>
      <c r="F190" s="20"/>
      <c r="I190" s="71"/>
      <c r="J190" s="71"/>
      <c r="K190" s="71"/>
      <c r="L190" s="76"/>
    </row>
    <row r="191" spans="1:12" ht="12.75">
      <c r="A191" s="5" t="s">
        <v>62</v>
      </c>
      <c r="E191" s="22"/>
      <c r="F191" s="20"/>
      <c r="I191" s="71"/>
      <c r="J191" s="71"/>
      <c r="K191" s="71"/>
      <c r="L191" s="76"/>
    </row>
    <row r="192" spans="1:12" ht="12.75">
      <c r="A192" s="1"/>
      <c r="E192" s="22"/>
      <c r="F192" s="20"/>
      <c r="I192" s="71"/>
      <c r="J192" s="71"/>
      <c r="K192" s="71"/>
      <c r="L192" s="76"/>
    </row>
    <row r="193" spans="1:12" ht="12.75">
      <c r="A193" s="8">
        <v>1</v>
      </c>
      <c r="D193" s="9">
        <v>0</v>
      </c>
      <c r="E193" s="20">
        <f>+D193*B193</f>
        <v>0</v>
      </c>
      <c r="F193" s="20">
        <f>IF(+Exch_Rate&gt;0,+Detail!E193/Exch_Rate," ")</f>
        <v>0</v>
      </c>
      <c r="I193" s="15"/>
      <c r="J193" s="15">
        <f aca="true" t="shared" si="22" ref="J193:J212">+E193-I193</f>
        <v>0</v>
      </c>
      <c r="K193" s="15"/>
      <c r="L193" s="75"/>
    </row>
    <row r="194" spans="1:12" ht="12.75">
      <c r="A194" s="8">
        <v>2</v>
      </c>
      <c r="D194" s="9">
        <v>0</v>
      </c>
      <c r="E194" s="20">
        <f>+D194*B194</f>
        <v>0</v>
      </c>
      <c r="F194" s="20">
        <f>IF(+Exch_Rate&gt;0,+Detail!E194/Exch_Rate," ")</f>
        <v>0</v>
      </c>
      <c r="I194" s="15"/>
      <c r="J194" s="15">
        <f t="shared" si="22"/>
        <v>0</v>
      </c>
      <c r="K194" s="15"/>
      <c r="L194" s="75"/>
    </row>
    <row r="195" spans="1:12" ht="12.75">
      <c r="A195" s="8">
        <v>3</v>
      </c>
      <c r="D195" s="9">
        <v>0</v>
      </c>
      <c r="E195" s="20">
        <f>+D195*B195</f>
        <v>0</v>
      </c>
      <c r="F195" s="20">
        <f>IF(+Exch_Rate&gt;0,+Detail!E195/Exch_Rate," ")</f>
        <v>0</v>
      </c>
      <c r="I195" s="15"/>
      <c r="J195" s="15">
        <f t="shared" si="22"/>
        <v>0</v>
      </c>
      <c r="K195" s="15"/>
      <c r="L195" s="75"/>
    </row>
    <row r="196" spans="1:12" ht="12.75">
      <c r="A196" s="8">
        <v>4</v>
      </c>
      <c r="D196" s="9">
        <v>0</v>
      </c>
      <c r="E196" s="20">
        <f>+D196*B196</f>
        <v>0</v>
      </c>
      <c r="F196" s="20">
        <f>IF(+Exch_Rate&gt;0,+Detail!E196/Exch_Rate," ")</f>
        <v>0</v>
      </c>
      <c r="I196" s="15"/>
      <c r="J196" s="15">
        <f t="shared" si="22"/>
        <v>0</v>
      </c>
      <c r="K196" s="15"/>
      <c r="L196" s="75"/>
    </row>
    <row r="197" spans="1:12" ht="12.75">
      <c r="A197" s="8">
        <v>5</v>
      </c>
      <c r="D197" s="9">
        <v>0</v>
      </c>
      <c r="E197" s="20">
        <f aca="true" t="shared" si="23" ref="E197:E211">+D197*B197</f>
        <v>0</v>
      </c>
      <c r="F197" s="20">
        <f>IF(+Exch_Rate&gt;0,+Detail!E197/Exch_Rate," ")</f>
        <v>0</v>
      </c>
      <c r="I197" s="15"/>
      <c r="J197" s="15">
        <f t="shared" si="22"/>
        <v>0</v>
      </c>
      <c r="K197" s="15"/>
      <c r="L197" s="75"/>
    </row>
    <row r="198" spans="1:12" ht="12.75">
      <c r="A198" s="8">
        <v>6</v>
      </c>
      <c r="D198" s="9">
        <v>0</v>
      </c>
      <c r="E198" s="20">
        <f t="shared" si="23"/>
        <v>0</v>
      </c>
      <c r="F198" s="20">
        <f>IF(+Exch_Rate&gt;0,+Detail!E198/Exch_Rate," ")</f>
        <v>0</v>
      </c>
      <c r="I198" s="15"/>
      <c r="J198" s="15">
        <f t="shared" si="22"/>
        <v>0</v>
      </c>
      <c r="K198" s="15"/>
      <c r="L198" s="75"/>
    </row>
    <row r="199" spans="1:12" ht="12.75">
      <c r="A199" s="8">
        <v>7</v>
      </c>
      <c r="D199" s="9">
        <v>0</v>
      </c>
      <c r="E199" s="20">
        <f t="shared" si="23"/>
        <v>0</v>
      </c>
      <c r="F199" s="20">
        <f>IF(+Exch_Rate&gt;0,+Detail!E199/Exch_Rate," ")</f>
        <v>0</v>
      </c>
      <c r="I199" s="15"/>
      <c r="J199" s="15">
        <f t="shared" si="22"/>
        <v>0</v>
      </c>
      <c r="K199" s="15"/>
      <c r="L199" s="75"/>
    </row>
    <row r="200" spans="1:12" s="1" customFormat="1" ht="12.75">
      <c r="A200" s="8">
        <v>8</v>
      </c>
      <c r="B200" s="7"/>
      <c r="C200" s="5"/>
      <c r="D200" s="9">
        <v>0</v>
      </c>
      <c r="E200" s="20">
        <f t="shared" si="23"/>
        <v>0</v>
      </c>
      <c r="F200" s="20">
        <f>IF(+Exch_Rate&gt;0,+Detail!E200/Exch_Rate," ")</f>
        <v>0</v>
      </c>
      <c r="G200" s="63"/>
      <c r="I200" s="15"/>
      <c r="J200" s="15">
        <f t="shared" si="22"/>
        <v>0</v>
      </c>
      <c r="K200" s="15"/>
      <c r="L200" s="75"/>
    </row>
    <row r="201" spans="1:12" s="1" customFormat="1" ht="12.75">
      <c r="A201" s="8">
        <v>9</v>
      </c>
      <c r="B201" s="7"/>
      <c r="C201" s="5"/>
      <c r="D201" s="9">
        <v>0</v>
      </c>
      <c r="E201" s="20">
        <f t="shared" si="23"/>
        <v>0</v>
      </c>
      <c r="F201" s="20">
        <f>IF(+Exch_Rate&gt;0,+Detail!E201/Exch_Rate," ")</f>
        <v>0</v>
      </c>
      <c r="G201" s="63"/>
      <c r="I201" s="15"/>
      <c r="J201" s="15">
        <f t="shared" si="22"/>
        <v>0</v>
      </c>
      <c r="K201" s="15"/>
      <c r="L201" s="75"/>
    </row>
    <row r="202" spans="1:12" ht="12.75">
      <c r="A202" s="8">
        <v>10</v>
      </c>
      <c r="D202" s="9">
        <v>0</v>
      </c>
      <c r="E202" s="20">
        <f t="shared" si="23"/>
        <v>0</v>
      </c>
      <c r="F202" s="20">
        <f>IF(+Exch_Rate&gt;0,+Detail!E202/Exch_Rate," ")</f>
        <v>0</v>
      </c>
      <c r="I202" s="15"/>
      <c r="J202" s="15">
        <f t="shared" si="22"/>
        <v>0</v>
      </c>
      <c r="K202" s="15"/>
      <c r="L202" s="75"/>
    </row>
    <row r="203" spans="1:12" ht="12.75">
      <c r="A203" s="8">
        <v>11</v>
      </c>
      <c r="D203" s="9">
        <v>0</v>
      </c>
      <c r="E203" s="20">
        <f t="shared" si="23"/>
        <v>0</v>
      </c>
      <c r="F203" s="20">
        <f>IF(+Exch_Rate&gt;0,+Detail!E203/Exch_Rate," ")</f>
        <v>0</v>
      </c>
      <c r="I203" s="15"/>
      <c r="J203" s="15">
        <f t="shared" si="22"/>
        <v>0</v>
      </c>
      <c r="K203" s="15"/>
      <c r="L203" s="75"/>
    </row>
    <row r="204" spans="1:12" ht="12.75">
      <c r="A204" s="8">
        <v>12</v>
      </c>
      <c r="D204" s="9">
        <v>0</v>
      </c>
      <c r="E204" s="20">
        <f t="shared" si="23"/>
        <v>0</v>
      </c>
      <c r="F204" s="20">
        <f>IF(+Exch_Rate&gt;0,+Detail!E204/Exch_Rate," ")</f>
        <v>0</v>
      </c>
      <c r="I204" s="15"/>
      <c r="J204" s="15">
        <f t="shared" si="22"/>
        <v>0</v>
      </c>
      <c r="K204" s="15"/>
      <c r="L204" s="75"/>
    </row>
    <row r="205" spans="1:12" ht="12.75">
      <c r="A205" s="8">
        <v>13</v>
      </c>
      <c r="D205" s="9">
        <v>0</v>
      </c>
      <c r="E205" s="20">
        <f t="shared" si="23"/>
        <v>0</v>
      </c>
      <c r="F205" s="20">
        <f>IF(+Exch_Rate&gt;0,+Detail!E205/Exch_Rate," ")</f>
        <v>0</v>
      </c>
      <c r="I205" s="15"/>
      <c r="J205" s="15">
        <f t="shared" si="22"/>
        <v>0</v>
      </c>
      <c r="K205" s="15"/>
      <c r="L205" s="75"/>
    </row>
    <row r="206" spans="1:12" ht="12.75">
      <c r="A206" s="8">
        <v>14</v>
      </c>
      <c r="D206" s="9">
        <v>0</v>
      </c>
      <c r="E206" s="20">
        <f t="shared" si="23"/>
        <v>0</v>
      </c>
      <c r="F206" s="20">
        <f>IF(+Exch_Rate&gt;0,+Detail!E206/Exch_Rate," ")</f>
        <v>0</v>
      </c>
      <c r="I206" s="15"/>
      <c r="J206" s="15">
        <f t="shared" si="22"/>
        <v>0</v>
      </c>
      <c r="K206" s="15"/>
      <c r="L206" s="75"/>
    </row>
    <row r="207" spans="1:12" ht="12.75">
      <c r="A207" s="8">
        <v>15</v>
      </c>
      <c r="D207" s="9">
        <v>0</v>
      </c>
      <c r="E207" s="20">
        <f t="shared" si="23"/>
        <v>0</v>
      </c>
      <c r="F207" s="20">
        <f>IF(+Exch_Rate&gt;0,+Detail!E207/Exch_Rate," ")</f>
        <v>0</v>
      </c>
      <c r="I207" s="15"/>
      <c r="J207" s="15">
        <f t="shared" si="22"/>
        <v>0</v>
      </c>
      <c r="K207" s="15"/>
      <c r="L207" s="75"/>
    </row>
    <row r="208" spans="1:12" ht="12.75">
      <c r="A208" s="8">
        <v>16</v>
      </c>
      <c r="D208" s="9">
        <v>0</v>
      </c>
      <c r="E208" s="20">
        <f t="shared" si="23"/>
        <v>0</v>
      </c>
      <c r="F208" s="20">
        <f>IF(+Exch_Rate&gt;0,+Detail!E208/Exch_Rate," ")</f>
        <v>0</v>
      </c>
      <c r="I208" s="15"/>
      <c r="J208" s="15">
        <f t="shared" si="22"/>
        <v>0</v>
      </c>
      <c r="K208" s="15"/>
      <c r="L208" s="75"/>
    </row>
    <row r="209" spans="1:12" ht="12.75">
      <c r="A209" s="8">
        <v>17</v>
      </c>
      <c r="D209" s="9">
        <v>0</v>
      </c>
      <c r="E209" s="20">
        <f t="shared" si="23"/>
        <v>0</v>
      </c>
      <c r="F209" s="20">
        <f>IF(+Exch_Rate&gt;0,+Detail!E209/Exch_Rate," ")</f>
        <v>0</v>
      </c>
      <c r="I209" s="15"/>
      <c r="J209" s="15">
        <f t="shared" si="22"/>
        <v>0</v>
      </c>
      <c r="K209" s="15"/>
      <c r="L209" s="75"/>
    </row>
    <row r="210" spans="1:12" ht="12.75">
      <c r="A210" s="8">
        <v>18</v>
      </c>
      <c r="D210" s="9">
        <v>0</v>
      </c>
      <c r="E210" s="20">
        <f t="shared" si="23"/>
        <v>0</v>
      </c>
      <c r="F210" s="20">
        <f>IF(+Exch_Rate&gt;0,+Detail!E210/Exch_Rate," ")</f>
        <v>0</v>
      </c>
      <c r="I210" s="15"/>
      <c r="J210" s="15">
        <f t="shared" si="22"/>
        <v>0</v>
      </c>
      <c r="K210" s="15"/>
      <c r="L210" s="75"/>
    </row>
    <row r="211" spans="1:12" ht="12.75">
      <c r="A211" s="8">
        <v>19</v>
      </c>
      <c r="D211" s="9">
        <v>0</v>
      </c>
      <c r="E211" s="20">
        <f t="shared" si="23"/>
        <v>0</v>
      </c>
      <c r="F211" s="20">
        <f>IF(+Exch_Rate&gt;0,+Detail!E211/Exch_Rate," ")</f>
        <v>0</v>
      </c>
      <c r="I211" s="15"/>
      <c r="J211" s="15">
        <f t="shared" si="22"/>
        <v>0</v>
      </c>
      <c r="K211" s="15"/>
      <c r="L211" s="75"/>
    </row>
    <row r="212" spans="1:12" ht="12.75">
      <c r="A212" s="8">
        <v>20</v>
      </c>
      <c r="D212" s="9">
        <v>0</v>
      </c>
      <c r="E212" s="20">
        <f>+D212*B212</f>
        <v>0</v>
      </c>
      <c r="F212" s="20">
        <f>IF(+Exch_Rate&gt;0,+Detail!E212/Exch_Rate," ")</f>
        <v>0</v>
      </c>
      <c r="I212" s="15"/>
      <c r="J212" s="15">
        <f t="shared" si="22"/>
        <v>0</v>
      </c>
      <c r="K212" s="15"/>
      <c r="L212" s="75"/>
    </row>
    <row r="213" spans="5:12" ht="12.75">
      <c r="E213" s="20"/>
      <c r="F213" s="20"/>
      <c r="I213" s="15"/>
      <c r="J213" s="15"/>
      <c r="K213" s="15"/>
      <c r="L213" s="75"/>
    </row>
    <row r="214" spans="1:12" ht="12.75">
      <c r="A214" s="1" t="s">
        <v>132</v>
      </c>
      <c r="E214" s="21">
        <f>SUM(E193:E211)</f>
        <v>0</v>
      </c>
      <c r="F214" s="20">
        <f>IF(+Exch_Rate&gt;0,+Detail!E214/Exch_Rate," ")</f>
        <v>0</v>
      </c>
      <c r="I214" s="71">
        <f>SUM(I193:I211)</f>
        <v>0</v>
      </c>
      <c r="J214" s="71">
        <f>SUM(J193:J211)</f>
        <v>0</v>
      </c>
      <c r="K214" s="71">
        <f>SUM(K193:K211)</f>
        <v>0</v>
      </c>
      <c r="L214" s="76"/>
    </row>
    <row r="215" spans="1:12" ht="12.75">
      <c r="A215" s="1"/>
      <c r="E215" s="22"/>
      <c r="F215" s="20"/>
      <c r="I215" s="71"/>
      <c r="J215" s="71"/>
      <c r="K215" s="71"/>
      <c r="L215" s="76"/>
    </row>
    <row r="216" spans="1:12" ht="12.75">
      <c r="A216" s="1"/>
      <c r="E216" s="22"/>
      <c r="F216" s="20"/>
      <c r="I216" s="71"/>
      <c r="J216" s="71"/>
      <c r="K216" s="71"/>
      <c r="L216" s="76"/>
    </row>
    <row r="217" spans="1:12" ht="12.75">
      <c r="A217" s="1" t="s">
        <v>76</v>
      </c>
      <c r="B217" s="2"/>
      <c r="C217" s="10"/>
      <c r="E217" s="21">
        <f>+E214+E189+E164+E129+E104+E54+E28+E79</f>
        <v>0</v>
      </c>
      <c r="F217" s="20">
        <f>IF(+Exch_Rate&gt;0,+Detail!E217/Exch_Rate," ")</f>
        <v>0</v>
      </c>
      <c r="I217" s="71">
        <f>+I214+I189+I164+I129+I104+I54+I28+I79</f>
        <v>0</v>
      </c>
      <c r="J217" s="71">
        <f>+J214+J189+J164+J129+J104+J54+J28+J79</f>
        <v>0</v>
      </c>
      <c r="K217" s="71">
        <f>+K214+K189+K164+K129+K104+K54+K28+K79</f>
        <v>0</v>
      </c>
      <c r="L217" s="76"/>
    </row>
    <row r="218" spans="1:12" ht="12.75">
      <c r="A218" s="1"/>
      <c r="B218" s="2"/>
      <c r="C218" s="10"/>
      <c r="E218" s="22"/>
      <c r="F218" s="20"/>
      <c r="I218" s="71"/>
      <c r="J218" s="71"/>
      <c r="K218" s="71"/>
      <c r="L218" s="76"/>
    </row>
    <row r="219" spans="6:12" ht="12.75">
      <c r="F219" s="20"/>
      <c r="I219" s="15"/>
      <c r="J219" s="15"/>
      <c r="K219" s="15"/>
      <c r="L219" s="75"/>
    </row>
    <row r="220" spans="1:12" s="1" customFormat="1" ht="12.75">
      <c r="A220" s="1" t="s">
        <v>43</v>
      </c>
      <c r="B220" s="2"/>
      <c r="D220" s="4"/>
      <c r="E220" s="16"/>
      <c r="F220" s="20"/>
      <c r="G220" s="63"/>
      <c r="I220" s="69"/>
      <c r="J220" s="69"/>
      <c r="K220" s="69"/>
      <c r="L220" s="74"/>
    </row>
    <row r="221" spans="4:12" ht="12.75">
      <c r="D221" s="4"/>
      <c r="E221" s="16"/>
      <c r="F221" s="20"/>
      <c r="I221" s="69"/>
      <c r="J221" s="69"/>
      <c r="K221" s="69"/>
      <c r="L221" s="74"/>
    </row>
    <row r="222" spans="1:12" ht="12.75">
      <c r="A222" s="1" t="s">
        <v>66</v>
      </c>
      <c r="D222" s="4"/>
      <c r="E222" s="16"/>
      <c r="F222" s="20"/>
      <c r="I222" s="69"/>
      <c r="J222" s="69"/>
      <c r="K222" s="69"/>
      <c r="L222" s="74"/>
    </row>
    <row r="223" spans="4:12" ht="12.75">
      <c r="D223" s="4"/>
      <c r="E223" s="16"/>
      <c r="F223" s="20"/>
      <c r="I223" s="69"/>
      <c r="J223" s="69"/>
      <c r="K223" s="69"/>
      <c r="L223" s="74"/>
    </row>
    <row r="224" spans="1:12" ht="12.75">
      <c r="A224" s="5" t="s">
        <v>63</v>
      </c>
      <c r="D224" s="9">
        <v>0</v>
      </c>
      <c r="E224" s="20">
        <f aca="true" t="shared" si="24" ref="E224:E239">+D224*B224</f>
        <v>0</v>
      </c>
      <c r="F224" s="20">
        <f>IF(+Exch_Rate&gt;0,+Detail!E224/Exch_Rate," ")</f>
        <v>0</v>
      </c>
      <c r="I224" s="15"/>
      <c r="J224" s="15">
        <f aca="true" t="shared" si="25" ref="J224:J239">+E224-I224</f>
        <v>0</v>
      </c>
      <c r="K224" s="15"/>
      <c r="L224" s="75"/>
    </row>
    <row r="225" spans="1:12" ht="12.75">
      <c r="A225" s="5" t="s">
        <v>83</v>
      </c>
      <c r="D225" s="9">
        <v>0</v>
      </c>
      <c r="E225" s="20">
        <f t="shared" si="24"/>
        <v>0</v>
      </c>
      <c r="F225" s="20">
        <f>IF(+Exch_Rate&gt;0,+Detail!E225/Exch_Rate," ")</f>
        <v>0</v>
      </c>
      <c r="I225" s="15"/>
      <c r="J225" s="15">
        <f t="shared" si="25"/>
        <v>0</v>
      </c>
      <c r="K225" s="15"/>
      <c r="L225" s="75"/>
    </row>
    <row r="226" spans="1:12" ht="12.75">
      <c r="A226" s="5" t="s">
        <v>84</v>
      </c>
      <c r="D226" s="9">
        <v>0</v>
      </c>
      <c r="E226" s="20">
        <f t="shared" si="24"/>
        <v>0</v>
      </c>
      <c r="F226" s="20">
        <f>IF(+Exch_Rate&gt;0,+Detail!E226/Exch_Rate," ")</f>
        <v>0</v>
      </c>
      <c r="I226" s="15"/>
      <c r="J226" s="15">
        <f t="shared" si="25"/>
        <v>0</v>
      </c>
      <c r="K226" s="15"/>
      <c r="L226" s="75"/>
    </row>
    <row r="227" spans="1:12" ht="12.75">
      <c r="A227" s="5" t="s">
        <v>84</v>
      </c>
      <c r="D227" s="9">
        <v>0</v>
      </c>
      <c r="E227" s="20">
        <f t="shared" si="24"/>
        <v>0</v>
      </c>
      <c r="F227" s="20">
        <f>IF(+Exch_Rate&gt;0,+Detail!E227/Exch_Rate," ")</f>
        <v>0</v>
      </c>
      <c r="I227" s="15"/>
      <c r="J227" s="15">
        <f t="shared" si="25"/>
        <v>0</v>
      </c>
      <c r="K227" s="15"/>
      <c r="L227" s="75"/>
    </row>
    <row r="228" spans="1:12" ht="12.75">
      <c r="A228" s="5" t="s">
        <v>84</v>
      </c>
      <c r="D228" s="9">
        <v>0</v>
      </c>
      <c r="E228" s="20">
        <f t="shared" si="24"/>
        <v>0</v>
      </c>
      <c r="F228" s="20">
        <f>IF(+Exch_Rate&gt;0,+Detail!E228/Exch_Rate," ")</f>
        <v>0</v>
      </c>
      <c r="I228" s="15"/>
      <c r="J228" s="15">
        <f t="shared" si="25"/>
        <v>0</v>
      </c>
      <c r="K228" s="15"/>
      <c r="L228" s="75"/>
    </row>
    <row r="229" spans="1:12" ht="12.75">
      <c r="A229" s="5" t="s">
        <v>84</v>
      </c>
      <c r="D229" s="9">
        <v>0</v>
      </c>
      <c r="E229" s="20">
        <f t="shared" si="24"/>
        <v>0</v>
      </c>
      <c r="F229" s="20">
        <f>IF(+Exch_Rate&gt;0,+Detail!E229/Exch_Rate," ")</f>
        <v>0</v>
      </c>
      <c r="I229" s="15"/>
      <c r="J229" s="15">
        <f t="shared" si="25"/>
        <v>0</v>
      </c>
      <c r="K229" s="15"/>
      <c r="L229" s="75"/>
    </row>
    <row r="230" spans="1:12" ht="12.75">
      <c r="A230" s="5" t="s">
        <v>84</v>
      </c>
      <c r="D230" s="9">
        <v>0</v>
      </c>
      <c r="E230" s="20">
        <f t="shared" si="24"/>
        <v>0</v>
      </c>
      <c r="F230" s="20">
        <f>IF(+Exch_Rate&gt;0,+Detail!E230/Exch_Rate," ")</f>
        <v>0</v>
      </c>
      <c r="I230" s="15"/>
      <c r="J230" s="15">
        <f t="shared" si="25"/>
        <v>0</v>
      </c>
      <c r="K230" s="15"/>
      <c r="L230" s="75"/>
    </row>
    <row r="231" spans="1:12" ht="12.75">
      <c r="A231" s="5" t="s">
        <v>84</v>
      </c>
      <c r="D231" s="9">
        <v>0</v>
      </c>
      <c r="E231" s="20">
        <f t="shared" si="24"/>
        <v>0</v>
      </c>
      <c r="F231" s="20">
        <f>IF(+Exch_Rate&gt;0,+Detail!E231/Exch_Rate," ")</f>
        <v>0</v>
      </c>
      <c r="I231" s="15"/>
      <c r="J231" s="15">
        <f t="shared" si="25"/>
        <v>0</v>
      </c>
      <c r="K231" s="15"/>
      <c r="L231" s="75"/>
    </row>
    <row r="232" spans="1:12" ht="12.75">
      <c r="A232" s="5" t="s">
        <v>84</v>
      </c>
      <c r="D232" s="9">
        <v>0</v>
      </c>
      <c r="E232" s="20">
        <f t="shared" si="24"/>
        <v>0</v>
      </c>
      <c r="F232" s="20">
        <f>IF(+Exch_Rate&gt;0,+Detail!E232/Exch_Rate," ")</f>
        <v>0</v>
      </c>
      <c r="I232" s="15"/>
      <c r="J232" s="15">
        <f t="shared" si="25"/>
        <v>0</v>
      </c>
      <c r="K232" s="15"/>
      <c r="L232" s="75"/>
    </row>
    <row r="233" spans="1:12" ht="12.75">
      <c r="A233" s="5" t="s">
        <v>84</v>
      </c>
      <c r="D233" s="9">
        <v>0</v>
      </c>
      <c r="E233" s="20">
        <f t="shared" si="24"/>
        <v>0</v>
      </c>
      <c r="F233" s="20">
        <f>IF(+Exch_Rate&gt;0,+Detail!E233/Exch_Rate," ")</f>
        <v>0</v>
      </c>
      <c r="I233" s="15"/>
      <c r="J233" s="15">
        <f t="shared" si="25"/>
        <v>0</v>
      </c>
      <c r="K233" s="15"/>
      <c r="L233" s="75"/>
    </row>
    <row r="234" spans="1:12" ht="12.75">
      <c r="A234" s="5" t="s">
        <v>84</v>
      </c>
      <c r="D234" s="9">
        <v>0</v>
      </c>
      <c r="E234" s="20">
        <f t="shared" si="24"/>
        <v>0</v>
      </c>
      <c r="F234" s="20">
        <f>IF(+Exch_Rate&gt;0,+Detail!E234/Exch_Rate," ")</f>
        <v>0</v>
      </c>
      <c r="I234" s="15"/>
      <c r="J234" s="15">
        <f t="shared" si="25"/>
        <v>0</v>
      </c>
      <c r="K234" s="15"/>
      <c r="L234" s="75"/>
    </row>
    <row r="235" spans="1:12" ht="12.75">
      <c r="A235" s="5" t="s">
        <v>84</v>
      </c>
      <c r="D235" s="9">
        <v>0</v>
      </c>
      <c r="E235" s="20">
        <f t="shared" si="24"/>
        <v>0</v>
      </c>
      <c r="F235" s="20">
        <f>IF(+Exch_Rate&gt;0,+Detail!E235/Exch_Rate," ")</f>
        <v>0</v>
      </c>
      <c r="I235" s="15"/>
      <c r="J235" s="15">
        <f t="shared" si="25"/>
        <v>0</v>
      </c>
      <c r="K235" s="15"/>
      <c r="L235" s="75"/>
    </row>
    <row r="236" spans="1:12" ht="12.75">
      <c r="A236" s="5" t="s">
        <v>84</v>
      </c>
      <c r="D236" s="9">
        <v>0</v>
      </c>
      <c r="E236" s="20">
        <f t="shared" si="24"/>
        <v>0</v>
      </c>
      <c r="F236" s="20">
        <f>IF(+Exch_Rate&gt;0,+Detail!E236/Exch_Rate," ")</f>
        <v>0</v>
      </c>
      <c r="I236" s="15"/>
      <c r="J236" s="15">
        <f t="shared" si="25"/>
        <v>0</v>
      </c>
      <c r="K236" s="15"/>
      <c r="L236" s="75"/>
    </row>
    <row r="237" spans="1:12" ht="12.75">
      <c r="A237" s="5" t="s">
        <v>84</v>
      </c>
      <c r="D237" s="9">
        <v>0</v>
      </c>
      <c r="E237" s="20">
        <f t="shared" si="24"/>
        <v>0</v>
      </c>
      <c r="F237" s="20">
        <f>IF(+Exch_Rate&gt;0,+Detail!E237/Exch_Rate," ")</f>
        <v>0</v>
      </c>
      <c r="I237" s="15"/>
      <c r="J237" s="15">
        <f t="shared" si="25"/>
        <v>0</v>
      </c>
      <c r="K237" s="15"/>
      <c r="L237" s="75"/>
    </row>
    <row r="238" spans="1:12" ht="12.75">
      <c r="A238" s="5" t="s">
        <v>84</v>
      </c>
      <c r="D238" s="9">
        <v>0</v>
      </c>
      <c r="E238" s="20">
        <f t="shared" si="24"/>
        <v>0</v>
      </c>
      <c r="F238" s="20">
        <f>IF(+Exch_Rate&gt;0,+Detail!E238/Exch_Rate," ")</f>
        <v>0</v>
      </c>
      <c r="I238" s="15"/>
      <c r="J238" s="15">
        <f t="shared" si="25"/>
        <v>0</v>
      </c>
      <c r="K238" s="15"/>
      <c r="L238" s="75"/>
    </row>
    <row r="239" spans="1:12" ht="12.75">
      <c r="A239" s="5" t="s">
        <v>84</v>
      </c>
      <c r="D239" s="9">
        <v>0</v>
      </c>
      <c r="E239" s="20">
        <f t="shared" si="24"/>
        <v>0</v>
      </c>
      <c r="F239" s="20">
        <f>IF(+Exch_Rate&gt;0,+Detail!E239/Exch_Rate," ")</f>
        <v>0</v>
      </c>
      <c r="I239" s="15"/>
      <c r="J239" s="15">
        <f t="shared" si="25"/>
        <v>0</v>
      </c>
      <c r="K239" s="15"/>
      <c r="L239" s="75"/>
    </row>
    <row r="240" spans="5:12" ht="12.75">
      <c r="E240" s="20"/>
      <c r="F240" s="20"/>
      <c r="I240" s="15"/>
      <c r="J240" s="15"/>
      <c r="K240" s="15"/>
      <c r="L240" s="75"/>
    </row>
    <row r="241" spans="1:12" ht="12.75">
      <c r="A241" s="1" t="s">
        <v>133</v>
      </c>
      <c r="E241" s="21">
        <f>SUM(E224:E239)</f>
        <v>0</v>
      </c>
      <c r="F241" s="20">
        <f>IF(+Exch_Rate&gt;0,+Detail!E241/Exch_Rate," ")</f>
        <v>0</v>
      </c>
      <c r="I241" s="71">
        <f>SUM(I224:I239)</f>
        <v>0</v>
      </c>
      <c r="J241" s="71">
        <f>SUM(J224:J239)</f>
        <v>0</v>
      </c>
      <c r="K241" s="71">
        <f>SUM(K224:K239)</f>
        <v>0</v>
      </c>
      <c r="L241" s="76"/>
    </row>
    <row r="242" spans="5:12" ht="12.75">
      <c r="E242" s="22"/>
      <c r="F242" s="20"/>
      <c r="I242" s="71"/>
      <c r="J242" s="71"/>
      <c r="K242" s="71"/>
      <c r="L242" s="76"/>
    </row>
    <row r="243" spans="1:12" ht="12.75">
      <c r="A243" s="1" t="s">
        <v>67</v>
      </c>
      <c r="F243" s="20"/>
      <c r="I243" s="15"/>
      <c r="J243" s="15"/>
      <c r="K243" s="15"/>
      <c r="L243" s="75"/>
    </row>
    <row r="244" spans="1:12" ht="12.75">
      <c r="A244" s="1"/>
      <c r="F244" s="20"/>
      <c r="I244" s="15"/>
      <c r="J244" s="15"/>
      <c r="K244" s="15"/>
      <c r="L244" s="75"/>
    </row>
    <row r="245" spans="1:12" ht="12.75">
      <c r="A245" s="5" t="s">
        <v>68</v>
      </c>
      <c r="D245" s="9">
        <v>0</v>
      </c>
      <c r="E245" s="20">
        <f aca="true" t="shared" si="26" ref="E245:E262">+D245*B245</f>
        <v>0</v>
      </c>
      <c r="F245" s="20">
        <f>IF(+Exch_Rate&gt;0,+Detail!E245/Exch_Rate," ")</f>
        <v>0</v>
      </c>
      <c r="I245" s="15"/>
      <c r="J245" s="15">
        <f aca="true" t="shared" si="27" ref="J245:J262">+E245-I245</f>
        <v>0</v>
      </c>
      <c r="K245" s="15"/>
      <c r="L245" s="75"/>
    </row>
    <row r="246" spans="1:12" ht="12.75">
      <c r="A246" s="5" t="s">
        <v>69</v>
      </c>
      <c r="D246" s="9">
        <v>0</v>
      </c>
      <c r="E246" s="20">
        <f t="shared" si="26"/>
        <v>0</v>
      </c>
      <c r="F246" s="20">
        <f>IF(+Exch_Rate&gt;0,+Detail!E246/Exch_Rate," ")</f>
        <v>0</v>
      </c>
      <c r="I246" s="15"/>
      <c r="J246" s="15">
        <f t="shared" si="27"/>
        <v>0</v>
      </c>
      <c r="K246" s="15"/>
      <c r="L246" s="75"/>
    </row>
    <row r="247" spans="1:12" ht="12.75">
      <c r="A247" s="5" t="s">
        <v>85</v>
      </c>
      <c r="D247" s="9">
        <v>0</v>
      </c>
      <c r="E247" s="20">
        <f t="shared" si="26"/>
        <v>0</v>
      </c>
      <c r="F247" s="20">
        <f>IF(+Exch_Rate&gt;0,+Detail!E247/Exch_Rate," ")</f>
        <v>0</v>
      </c>
      <c r="I247" s="15"/>
      <c r="J247" s="15">
        <f t="shared" si="27"/>
        <v>0</v>
      </c>
      <c r="K247" s="15"/>
      <c r="L247" s="75"/>
    </row>
    <row r="248" spans="1:12" ht="12.75">
      <c r="A248" s="5" t="s">
        <v>84</v>
      </c>
      <c r="D248" s="9">
        <v>0</v>
      </c>
      <c r="E248" s="20">
        <f t="shared" si="26"/>
        <v>0</v>
      </c>
      <c r="F248" s="20">
        <f>IF(+Exch_Rate&gt;0,+Detail!E248/Exch_Rate," ")</f>
        <v>0</v>
      </c>
      <c r="I248" s="15"/>
      <c r="J248" s="15">
        <f t="shared" si="27"/>
        <v>0</v>
      </c>
      <c r="K248" s="15"/>
      <c r="L248" s="75"/>
    </row>
    <row r="249" spans="1:12" ht="12.75">
      <c r="A249" s="5" t="s">
        <v>84</v>
      </c>
      <c r="D249" s="9">
        <v>0</v>
      </c>
      <c r="E249" s="20">
        <f t="shared" si="26"/>
        <v>0</v>
      </c>
      <c r="F249" s="20">
        <f>IF(+Exch_Rate&gt;0,+Detail!E249/Exch_Rate," ")</f>
        <v>0</v>
      </c>
      <c r="I249" s="15"/>
      <c r="J249" s="15">
        <f t="shared" si="27"/>
        <v>0</v>
      </c>
      <c r="K249" s="15"/>
      <c r="L249" s="75"/>
    </row>
    <row r="250" spans="1:12" ht="12.75">
      <c r="A250" s="5" t="s">
        <v>84</v>
      </c>
      <c r="D250" s="9">
        <v>0</v>
      </c>
      <c r="E250" s="20">
        <f t="shared" si="26"/>
        <v>0</v>
      </c>
      <c r="F250" s="20">
        <f>IF(+Exch_Rate&gt;0,+Detail!E250/Exch_Rate," ")</f>
        <v>0</v>
      </c>
      <c r="I250" s="15"/>
      <c r="J250" s="15">
        <f t="shared" si="27"/>
        <v>0</v>
      </c>
      <c r="K250" s="15"/>
      <c r="L250" s="75"/>
    </row>
    <row r="251" spans="1:12" ht="12.75">
      <c r="A251" s="5" t="s">
        <v>84</v>
      </c>
      <c r="D251" s="9">
        <v>0</v>
      </c>
      <c r="E251" s="20">
        <f t="shared" si="26"/>
        <v>0</v>
      </c>
      <c r="F251" s="20">
        <f>IF(+Exch_Rate&gt;0,+Detail!E251/Exch_Rate," ")</f>
        <v>0</v>
      </c>
      <c r="I251" s="15"/>
      <c r="J251" s="15">
        <f t="shared" si="27"/>
        <v>0</v>
      </c>
      <c r="K251" s="15"/>
      <c r="L251" s="75"/>
    </row>
    <row r="252" spans="1:12" ht="12.75">
      <c r="A252" s="5" t="s">
        <v>84</v>
      </c>
      <c r="D252" s="9">
        <v>0</v>
      </c>
      <c r="E252" s="20">
        <f t="shared" si="26"/>
        <v>0</v>
      </c>
      <c r="F252" s="20">
        <f>IF(+Exch_Rate&gt;0,+Detail!E252/Exch_Rate," ")</f>
        <v>0</v>
      </c>
      <c r="I252" s="15"/>
      <c r="J252" s="15">
        <f t="shared" si="27"/>
        <v>0</v>
      </c>
      <c r="K252" s="15"/>
      <c r="L252" s="75"/>
    </row>
    <row r="253" spans="1:12" ht="12.75">
      <c r="A253" s="5" t="s">
        <v>84</v>
      </c>
      <c r="D253" s="9">
        <v>0</v>
      </c>
      <c r="E253" s="20">
        <f t="shared" si="26"/>
        <v>0</v>
      </c>
      <c r="F253" s="20">
        <f>IF(+Exch_Rate&gt;0,+Detail!E253/Exch_Rate," ")</f>
        <v>0</v>
      </c>
      <c r="I253" s="15"/>
      <c r="J253" s="15">
        <f t="shared" si="27"/>
        <v>0</v>
      </c>
      <c r="K253" s="15"/>
      <c r="L253" s="75"/>
    </row>
    <row r="254" spans="1:12" ht="12.75">
      <c r="A254" s="5" t="s">
        <v>84</v>
      </c>
      <c r="D254" s="9">
        <v>0</v>
      </c>
      <c r="E254" s="20">
        <f t="shared" si="26"/>
        <v>0</v>
      </c>
      <c r="F254" s="20">
        <f>IF(+Exch_Rate&gt;0,+Detail!E254/Exch_Rate," ")</f>
        <v>0</v>
      </c>
      <c r="I254" s="15"/>
      <c r="J254" s="15">
        <f t="shared" si="27"/>
        <v>0</v>
      </c>
      <c r="K254" s="15"/>
      <c r="L254" s="75"/>
    </row>
    <row r="255" spans="1:12" ht="12.75">
      <c r="A255" s="5" t="s">
        <v>84</v>
      </c>
      <c r="D255" s="9">
        <v>0</v>
      </c>
      <c r="E255" s="20">
        <f t="shared" si="26"/>
        <v>0</v>
      </c>
      <c r="F255" s="20">
        <f>IF(+Exch_Rate&gt;0,+Detail!E255/Exch_Rate," ")</f>
        <v>0</v>
      </c>
      <c r="I255" s="15"/>
      <c r="J255" s="15">
        <f t="shared" si="27"/>
        <v>0</v>
      </c>
      <c r="K255" s="15"/>
      <c r="L255" s="75"/>
    </row>
    <row r="256" spans="1:12" ht="12.75">
      <c r="A256" s="5" t="s">
        <v>84</v>
      </c>
      <c r="D256" s="9">
        <v>0</v>
      </c>
      <c r="E256" s="20">
        <f t="shared" si="26"/>
        <v>0</v>
      </c>
      <c r="F256" s="20">
        <f>IF(+Exch_Rate&gt;0,+Detail!E256/Exch_Rate," ")</f>
        <v>0</v>
      </c>
      <c r="I256" s="15"/>
      <c r="J256" s="15">
        <f t="shared" si="27"/>
        <v>0</v>
      </c>
      <c r="K256" s="15"/>
      <c r="L256" s="75"/>
    </row>
    <row r="257" spans="1:12" ht="12.75">
      <c r="A257" s="5" t="s">
        <v>84</v>
      </c>
      <c r="D257" s="9">
        <v>0</v>
      </c>
      <c r="E257" s="20">
        <f t="shared" si="26"/>
        <v>0</v>
      </c>
      <c r="F257" s="20">
        <f>IF(+Exch_Rate&gt;0,+Detail!E257/Exch_Rate," ")</f>
        <v>0</v>
      </c>
      <c r="I257" s="15"/>
      <c r="J257" s="15">
        <f t="shared" si="27"/>
        <v>0</v>
      </c>
      <c r="K257" s="15"/>
      <c r="L257" s="75"/>
    </row>
    <row r="258" spans="1:12" ht="12.75">
      <c r="A258" s="5" t="s">
        <v>84</v>
      </c>
      <c r="D258" s="9">
        <v>0</v>
      </c>
      <c r="E258" s="20">
        <f t="shared" si="26"/>
        <v>0</v>
      </c>
      <c r="F258" s="20">
        <f>IF(+Exch_Rate&gt;0,+Detail!E258/Exch_Rate," ")</f>
        <v>0</v>
      </c>
      <c r="I258" s="15"/>
      <c r="J258" s="15">
        <f t="shared" si="27"/>
        <v>0</v>
      </c>
      <c r="K258" s="15"/>
      <c r="L258" s="75"/>
    </row>
    <row r="259" spans="1:12" ht="12.75">
      <c r="A259" s="5" t="s">
        <v>84</v>
      </c>
      <c r="D259" s="9">
        <v>0</v>
      </c>
      <c r="E259" s="20">
        <f t="shared" si="26"/>
        <v>0</v>
      </c>
      <c r="F259" s="20">
        <f>IF(+Exch_Rate&gt;0,+Detail!E259/Exch_Rate," ")</f>
        <v>0</v>
      </c>
      <c r="I259" s="15"/>
      <c r="J259" s="15">
        <f t="shared" si="27"/>
        <v>0</v>
      </c>
      <c r="K259" s="15"/>
      <c r="L259" s="75"/>
    </row>
    <row r="260" spans="1:12" ht="12.75">
      <c r="A260" s="5" t="s">
        <v>84</v>
      </c>
      <c r="D260" s="9">
        <v>0</v>
      </c>
      <c r="E260" s="20">
        <f t="shared" si="26"/>
        <v>0</v>
      </c>
      <c r="F260" s="20">
        <f>IF(+Exch_Rate&gt;0,+Detail!E260/Exch_Rate," ")</f>
        <v>0</v>
      </c>
      <c r="I260" s="15"/>
      <c r="J260" s="15">
        <f t="shared" si="27"/>
        <v>0</v>
      </c>
      <c r="K260" s="15"/>
      <c r="L260" s="75"/>
    </row>
    <row r="261" spans="1:12" ht="12.75">
      <c r="A261" s="5" t="s">
        <v>84</v>
      </c>
      <c r="D261" s="9">
        <v>0</v>
      </c>
      <c r="E261" s="20">
        <f t="shared" si="26"/>
        <v>0</v>
      </c>
      <c r="F261" s="20">
        <f>IF(+Exch_Rate&gt;0,+Detail!E261/Exch_Rate," ")</f>
        <v>0</v>
      </c>
      <c r="I261" s="15"/>
      <c r="J261" s="15">
        <f t="shared" si="27"/>
        <v>0</v>
      </c>
      <c r="K261" s="15"/>
      <c r="L261" s="75"/>
    </row>
    <row r="262" spans="1:12" ht="12.75">
      <c r="A262" s="5" t="s">
        <v>84</v>
      </c>
      <c r="D262" s="9">
        <v>0</v>
      </c>
      <c r="E262" s="20">
        <f t="shared" si="26"/>
        <v>0</v>
      </c>
      <c r="F262" s="20">
        <f>IF(+Exch_Rate&gt;0,+Detail!E262/Exch_Rate," ")</f>
        <v>0</v>
      </c>
      <c r="I262" s="15"/>
      <c r="J262" s="15">
        <f t="shared" si="27"/>
        <v>0</v>
      </c>
      <c r="K262" s="15"/>
      <c r="L262" s="75"/>
    </row>
    <row r="263" spans="5:12" ht="12.75">
      <c r="E263" s="20"/>
      <c r="F263" s="20"/>
      <c r="I263" s="15"/>
      <c r="J263" s="15"/>
      <c r="K263" s="15"/>
      <c r="L263" s="75"/>
    </row>
    <row r="264" spans="1:12" ht="12.75">
      <c r="A264" s="1" t="s">
        <v>134</v>
      </c>
      <c r="E264" s="21">
        <f>SUM(E245:E262)</f>
        <v>0</v>
      </c>
      <c r="F264" s="20">
        <f>IF(+Exch_Rate&gt;0,+Detail!E264/Exch_Rate," ")</f>
        <v>0</v>
      </c>
      <c r="I264" s="71">
        <f>SUM(I245:I262)</f>
        <v>0</v>
      </c>
      <c r="J264" s="71">
        <f>SUM(J245:J262)</f>
        <v>0</v>
      </c>
      <c r="K264" s="71">
        <f>SUM(K245:K262)</f>
        <v>0</v>
      </c>
      <c r="L264" s="76"/>
    </row>
    <row r="265" spans="6:12" ht="12.75">
      <c r="F265" s="20"/>
      <c r="I265" s="15"/>
      <c r="J265" s="15"/>
      <c r="K265" s="15"/>
      <c r="L265" s="75"/>
    </row>
    <row r="266" spans="1:12" ht="12.75">
      <c r="A266" s="1" t="s">
        <v>136</v>
      </c>
      <c r="F266" s="20"/>
      <c r="I266" s="15"/>
      <c r="J266" s="15"/>
      <c r="K266" s="15"/>
      <c r="L266" s="75"/>
    </row>
    <row r="267" spans="6:12" ht="12.75">
      <c r="F267" s="20"/>
      <c r="I267" s="15"/>
      <c r="J267" s="15"/>
      <c r="K267" s="15"/>
      <c r="L267" s="75"/>
    </row>
    <row r="268" spans="1:12" ht="12.75">
      <c r="A268" s="5" t="s">
        <v>71</v>
      </c>
      <c r="D268" s="9">
        <v>0</v>
      </c>
      <c r="E268" s="20">
        <f aca="true" t="shared" si="28" ref="E268:E274">+D268*B268</f>
        <v>0</v>
      </c>
      <c r="F268" s="20">
        <f>IF(+Exch_Rate&gt;0,+Detail!E268/Exch_Rate," ")</f>
        <v>0</v>
      </c>
      <c r="I268" s="15"/>
      <c r="J268" s="15">
        <f aca="true" t="shared" si="29" ref="J268:J278">+E268-I268</f>
        <v>0</v>
      </c>
      <c r="K268" s="15"/>
      <c r="L268" s="75"/>
    </row>
    <row r="269" spans="1:12" ht="12.75">
      <c r="A269" s="5" t="s">
        <v>86</v>
      </c>
      <c r="D269" s="9">
        <v>0</v>
      </c>
      <c r="E269" s="20">
        <f t="shared" si="28"/>
        <v>0</v>
      </c>
      <c r="F269" s="20">
        <f>IF(+Exch_Rate&gt;0,+Detail!E269/Exch_Rate," ")</f>
        <v>0</v>
      </c>
      <c r="I269" s="15"/>
      <c r="J269" s="15">
        <f t="shared" si="29"/>
        <v>0</v>
      </c>
      <c r="K269" s="15"/>
      <c r="L269" s="75"/>
    </row>
    <row r="270" spans="1:12" ht="12.75">
      <c r="A270" s="5" t="s">
        <v>72</v>
      </c>
      <c r="D270" s="9">
        <v>0</v>
      </c>
      <c r="E270" s="20">
        <f t="shared" si="28"/>
        <v>0</v>
      </c>
      <c r="F270" s="20">
        <f>IF(+Exch_Rate&gt;0,+Detail!E270/Exch_Rate," ")</f>
        <v>0</v>
      </c>
      <c r="I270" s="15"/>
      <c r="J270" s="15">
        <f t="shared" si="29"/>
        <v>0</v>
      </c>
      <c r="K270" s="15"/>
      <c r="L270" s="75"/>
    </row>
    <row r="271" spans="1:12" ht="12.75">
      <c r="A271" s="5" t="s">
        <v>84</v>
      </c>
      <c r="D271" s="9">
        <v>0</v>
      </c>
      <c r="E271" s="20">
        <f t="shared" si="28"/>
        <v>0</v>
      </c>
      <c r="F271" s="20">
        <f>IF(+Exch_Rate&gt;0,+Detail!E271/Exch_Rate," ")</f>
        <v>0</v>
      </c>
      <c r="I271" s="15"/>
      <c r="J271" s="15">
        <f t="shared" si="29"/>
        <v>0</v>
      </c>
      <c r="K271" s="15"/>
      <c r="L271" s="75"/>
    </row>
    <row r="272" spans="1:12" ht="12.75">
      <c r="A272" s="5" t="s">
        <v>84</v>
      </c>
      <c r="D272" s="9">
        <v>0</v>
      </c>
      <c r="E272" s="20">
        <f t="shared" si="28"/>
        <v>0</v>
      </c>
      <c r="F272" s="20">
        <f>IF(+Exch_Rate&gt;0,+Detail!E272/Exch_Rate," ")</f>
        <v>0</v>
      </c>
      <c r="I272" s="15"/>
      <c r="J272" s="15">
        <f t="shared" si="29"/>
        <v>0</v>
      </c>
      <c r="K272" s="15"/>
      <c r="L272" s="75"/>
    </row>
    <row r="273" spans="1:12" ht="12.75">
      <c r="A273" s="5" t="s">
        <v>84</v>
      </c>
      <c r="D273" s="9">
        <v>0</v>
      </c>
      <c r="E273" s="20">
        <f t="shared" si="28"/>
        <v>0</v>
      </c>
      <c r="F273" s="20">
        <f>IF(+Exch_Rate&gt;0,+Detail!E273/Exch_Rate," ")</f>
        <v>0</v>
      </c>
      <c r="I273" s="15"/>
      <c r="J273" s="15">
        <f t="shared" si="29"/>
        <v>0</v>
      </c>
      <c r="K273" s="15"/>
      <c r="L273" s="75"/>
    </row>
    <row r="274" spans="1:12" ht="12.75">
      <c r="A274" s="5" t="s">
        <v>84</v>
      </c>
      <c r="D274" s="9">
        <v>0</v>
      </c>
      <c r="E274" s="20">
        <f t="shared" si="28"/>
        <v>0</v>
      </c>
      <c r="F274" s="20">
        <f>IF(+Exch_Rate&gt;0,+Detail!E274/Exch_Rate," ")</f>
        <v>0</v>
      </c>
      <c r="I274" s="15"/>
      <c r="J274" s="15">
        <f t="shared" si="29"/>
        <v>0</v>
      </c>
      <c r="K274" s="15"/>
      <c r="L274" s="75"/>
    </row>
    <row r="275" spans="1:12" ht="12.75">
      <c r="A275" s="5" t="s">
        <v>84</v>
      </c>
      <c r="D275" s="9">
        <v>0</v>
      </c>
      <c r="E275" s="20">
        <f>+D275*B275</f>
        <v>0</v>
      </c>
      <c r="F275" s="20">
        <f>IF(+Exch_Rate&gt;0,+Detail!E275/Exch_Rate," ")</f>
        <v>0</v>
      </c>
      <c r="I275" s="15"/>
      <c r="J275" s="15">
        <f t="shared" si="29"/>
        <v>0</v>
      </c>
      <c r="K275" s="15"/>
      <c r="L275" s="75"/>
    </row>
    <row r="276" spans="1:12" ht="12.75">
      <c r="A276" s="5" t="s">
        <v>84</v>
      </c>
      <c r="D276" s="9">
        <v>0</v>
      </c>
      <c r="E276" s="20">
        <f>+D276*B276</f>
        <v>0</v>
      </c>
      <c r="F276" s="20">
        <f>IF(+Exch_Rate&gt;0,+Detail!E276/Exch_Rate," ")</f>
        <v>0</v>
      </c>
      <c r="I276" s="15"/>
      <c r="J276" s="15">
        <f t="shared" si="29"/>
        <v>0</v>
      </c>
      <c r="K276" s="15"/>
      <c r="L276" s="75"/>
    </row>
    <row r="277" spans="1:12" ht="12.75">
      <c r="A277" s="5" t="s">
        <v>84</v>
      </c>
      <c r="D277" s="9">
        <v>0</v>
      </c>
      <c r="E277" s="20">
        <f>+D277*B277</f>
        <v>0</v>
      </c>
      <c r="F277" s="20">
        <f>IF(+Exch_Rate&gt;0,+Detail!E277/Exch_Rate," ")</f>
        <v>0</v>
      </c>
      <c r="I277" s="15"/>
      <c r="J277" s="15">
        <f t="shared" si="29"/>
        <v>0</v>
      </c>
      <c r="K277" s="15"/>
      <c r="L277" s="75"/>
    </row>
    <row r="278" spans="1:12" ht="12.75">
      <c r="A278" s="5" t="s">
        <v>84</v>
      </c>
      <c r="D278" s="9">
        <v>0</v>
      </c>
      <c r="E278" s="20">
        <f>+D278*B278</f>
        <v>0</v>
      </c>
      <c r="F278" s="20">
        <f>IF(+Exch_Rate&gt;0,+Detail!E278/Exch_Rate," ")</f>
        <v>0</v>
      </c>
      <c r="I278" s="15"/>
      <c r="J278" s="15">
        <f t="shared" si="29"/>
        <v>0</v>
      </c>
      <c r="K278" s="15"/>
      <c r="L278" s="75"/>
    </row>
    <row r="279" spans="5:12" ht="12.75">
      <c r="E279" s="20"/>
      <c r="F279" s="20"/>
      <c r="I279" s="15"/>
      <c r="J279" s="15"/>
      <c r="K279" s="15"/>
      <c r="L279" s="75"/>
    </row>
    <row r="280" spans="1:12" ht="12.75">
      <c r="A280" s="1" t="s">
        <v>135</v>
      </c>
      <c r="E280" s="21">
        <f>SUM(E268:E278)</f>
        <v>0</v>
      </c>
      <c r="F280" s="20">
        <f>IF(+Exch_Rate&gt;0,+Detail!E280/Exch_Rate," ")</f>
        <v>0</v>
      </c>
      <c r="I280" s="71">
        <f>SUM(I268:I278)</f>
        <v>0</v>
      </c>
      <c r="J280" s="71">
        <f>SUM(J268:J278)</f>
        <v>0</v>
      </c>
      <c r="K280" s="71">
        <f>SUM(K268:K278)</f>
        <v>0</v>
      </c>
      <c r="L280" s="76"/>
    </row>
    <row r="281" spans="6:12" ht="12.75">
      <c r="F281" s="20"/>
      <c r="I281" s="15"/>
      <c r="J281" s="15"/>
      <c r="K281" s="15"/>
      <c r="L281" s="75"/>
    </row>
    <row r="282" spans="1:12" ht="12.75">
      <c r="A282" s="1" t="s">
        <v>75</v>
      </c>
      <c r="F282" s="20"/>
      <c r="I282" s="15"/>
      <c r="J282" s="15"/>
      <c r="K282" s="15"/>
      <c r="L282" s="75"/>
    </row>
    <row r="283" spans="6:12" ht="12.75">
      <c r="F283" s="20"/>
      <c r="I283" s="15"/>
      <c r="J283" s="15"/>
      <c r="K283" s="15"/>
      <c r="L283" s="75"/>
    </row>
    <row r="284" spans="1:12" ht="12.75">
      <c r="A284" s="5" t="s">
        <v>84</v>
      </c>
      <c r="D284" s="9">
        <v>0</v>
      </c>
      <c r="E284" s="20">
        <f aca="true" t="shared" si="30" ref="E284:E294">+D284*B284</f>
        <v>0</v>
      </c>
      <c r="F284" s="20">
        <f>IF(+Exch_Rate&gt;0,+Detail!E284/Exch_Rate," ")</f>
        <v>0</v>
      </c>
      <c r="I284" s="15"/>
      <c r="J284" s="15">
        <f aca="true" t="shared" si="31" ref="J284:J294">+E284-I284</f>
        <v>0</v>
      </c>
      <c r="K284" s="15"/>
      <c r="L284" s="75"/>
    </row>
    <row r="285" spans="1:12" ht="12.75">
      <c r="A285" s="5" t="s">
        <v>84</v>
      </c>
      <c r="D285" s="9">
        <v>0</v>
      </c>
      <c r="E285" s="20">
        <f t="shared" si="30"/>
        <v>0</v>
      </c>
      <c r="F285" s="20">
        <f>IF(+Exch_Rate&gt;0,+Detail!E285/Exch_Rate," ")</f>
        <v>0</v>
      </c>
      <c r="I285" s="15"/>
      <c r="J285" s="15">
        <f t="shared" si="31"/>
        <v>0</v>
      </c>
      <c r="K285" s="15"/>
      <c r="L285" s="75"/>
    </row>
    <row r="286" spans="1:12" ht="12.75">
      <c r="A286" s="5" t="s">
        <v>84</v>
      </c>
      <c r="D286" s="9">
        <v>0</v>
      </c>
      <c r="E286" s="20">
        <f t="shared" si="30"/>
        <v>0</v>
      </c>
      <c r="F286" s="20">
        <f>IF(+Exch_Rate&gt;0,+Detail!E286/Exch_Rate," ")</f>
        <v>0</v>
      </c>
      <c r="I286" s="15"/>
      <c r="J286" s="15">
        <f t="shared" si="31"/>
        <v>0</v>
      </c>
      <c r="K286" s="15"/>
      <c r="L286" s="75"/>
    </row>
    <row r="287" spans="1:12" ht="12.75">
      <c r="A287" s="5" t="s">
        <v>84</v>
      </c>
      <c r="D287" s="9">
        <v>0</v>
      </c>
      <c r="E287" s="20">
        <f t="shared" si="30"/>
        <v>0</v>
      </c>
      <c r="F287" s="20">
        <f>IF(+Exch_Rate&gt;0,+Detail!E287/Exch_Rate," ")</f>
        <v>0</v>
      </c>
      <c r="I287" s="15"/>
      <c r="J287" s="15">
        <f t="shared" si="31"/>
        <v>0</v>
      </c>
      <c r="K287" s="15"/>
      <c r="L287" s="75"/>
    </row>
    <row r="288" spans="1:12" ht="12.75">
      <c r="A288" s="5" t="s">
        <v>84</v>
      </c>
      <c r="D288" s="9">
        <v>0</v>
      </c>
      <c r="E288" s="20">
        <f t="shared" si="30"/>
        <v>0</v>
      </c>
      <c r="F288" s="20">
        <f>IF(+Exch_Rate&gt;0,+Detail!E288/Exch_Rate," ")</f>
        <v>0</v>
      </c>
      <c r="I288" s="15"/>
      <c r="J288" s="15">
        <f t="shared" si="31"/>
        <v>0</v>
      </c>
      <c r="K288" s="15"/>
      <c r="L288" s="75"/>
    </row>
    <row r="289" spans="1:12" ht="12.75">
      <c r="A289" s="5" t="s">
        <v>84</v>
      </c>
      <c r="D289" s="9">
        <v>0</v>
      </c>
      <c r="E289" s="20">
        <f t="shared" si="30"/>
        <v>0</v>
      </c>
      <c r="F289" s="20">
        <f>IF(+Exch_Rate&gt;0,+Detail!E289/Exch_Rate," ")</f>
        <v>0</v>
      </c>
      <c r="I289" s="15"/>
      <c r="J289" s="15">
        <f t="shared" si="31"/>
        <v>0</v>
      </c>
      <c r="K289" s="15"/>
      <c r="L289" s="75"/>
    </row>
    <row r="290" spans="1:12" ht="12.75">
      <c r="A290" s="5" t="s">
        <v>84</v>
      </c>
      <c r="D290" s="9">
        <v>0</v>
      </c>
      <c r="E290" s="20">
        <f t="shared" si="30"/>
        <v>0</v>
      </c>
      <c r="F290" s="20">
        <f>IF(+Exch_Rate&gt;0,+Detail!E290/Exch_Rate," ")</f>
        <v>0</v>
      </c>
      <c r="I290" s="15"/>
      <c r="J290" s="15">
        <f t="shared" si="31"/>
        <v>0</v>
      </c>
      <c r="K290" s="15"/>
      <c r="L290" s="75"/>
    </row>
    <row r="291" spans="1:12" ht="12.75">
      <c r="A291" s="5" t="s">
        <v>84</v>
      </c>
      <c r="D291" s="9">
        <v>0</v>
      </c>
      <c r="E291" s="20">
        <f t="shared" si="30"/>
        <v>0</v>
      </c>
      <c r="F291" s="20">
        <f>IF(+Exch_Rate&gt;0,+Detail!E291/Exch_Rate," ")</f>
        <v>0</v>
      </c>
      <c r="I291" s="15"/>
      <c r="J291" s="15">
        <f t="shared" si="31"/>
        <v>0</v>
      </c>
      <c r="K291" s="15"/>
      <c r="L291" s="75"/>
    </row>
    <row r="292" spans="1:12" ht="12.75">
      <c r="A292" s="5" t="s">
        <v>84</v>
      </c>
      <c r="D292" s="9">
        <v>0</v>
      </c>
      <c r="E292" s="20">
        <f t="shared" si="30"/>
        <v>0</v>
      </c>
      <c r="F292" s="20">
        <f>IF(+Exch_Rate&gt;0,+Detail!E292/Exch_Rate," ")</f>
        <v>0</v>
      </c>
      <c r="I292" s="15"/>
      <c r="J292" s="15">
        <f t="shared" si="31"/>
        <v>0</v>
      </c>
      <c r="K292" s="15"/>
      <c r="L292" s="75"/>
    </row>
    <row r="293" spans="1:12" ht="12.75">
      <c r="A293" s="5" t="s">
        <v>84</v>
      </c>
      <c r="D293" s="9">
        <v>0</v>
      </c>
      <c r="E293" s="20">
        <f t="shared" si="30"/>
        <v>0</v>
      </c>
      <c r="F293" s="20">
        <f>IF(+Exch_Rate&gt;0,+Detail!E293/Exch_Rate," ")</f>
        <v>0</v>
      </c>
      <c r="I293" s="15"/>
      <c r="J293" s="15">
        <f t="shared" si="31"/>
        <v>0</v>
      </c>
      <c r="K293" s="15"/>
      <c r="L293" s="75"/>
    </row>
    <row r="294" spans="1:12" ht="12.75">
      <c r="A294" s="5" t="s">
        <v>84</v>
      </c>
      <c r="D294" s="9">
        <v>0</v>
      </c>
      <c r="E294" s="20">
        <f t="shared" si="30"/>
        <v>0</v>
      </c>
      <c r="F294" s="20">
        <f>IF(+Exch_Rate&gt;0,+Detail!E294/Exch_Rate," ")</f>
        <v>0</v>
      </c>
      <c r="I294" s="15"/>
      <c r="J294" s="15">
        <f t="shared" si="31"/>
        <v>0</v>
      </c>
      <c r="K294" s="15"/>
      <c r="L294" s="75"/>
    </row>
    <row r="295" spans="5:12" ht="12.75">
      <c r="E295" s="20"/>
      <c r="F295" s="20"/>
      <c r="I295" s="15"/>
      <c r="J295" s="15"/>
      <c r="K295" s="15"/>
      <c r="L295" s="75"/>
    </row>
    <row r="296" spans="1:12" ht="12.75">
      <c r="A296" s="1" t="s">
        <v>137</v>
      </c>
      <c r="E296" s="20">
        <f>SUM(E284:E294)</f>
        <v>0</v>
      </c>
      <c r="F296" s="20">
        <f>IF(+Exch_Rate&gt;0,+Detail!E296/Exch_Rate," ")</f>
        <v>0</v>
      </c>
      <c r="I296" s="15">
        <f>SUM(I284:I294)</f>
        <v>0</v>
      </c>
      <c r="J296" s="15">
        <f>SUM(J284:J294)</f>
        <v>0</v>
      </c>
      <c r="K296" s="15">
        <f>SUM(K284:K294)</f>
        <v>0</v>
      </c>
      <c r="L296" s="75"/>
    </row>
    <row r="297" spans="5:12" ht="12.75">
      <c r="E297" s="20"/>
      <c r="F297" s="20"/>
      <c r="I297" s="15"/>
      <c r="J297" s="15"/>
      <c r="K297" s="15"/>
      <c r="L297" s="75"/>
    </row>
    <row r="298" spans="1:12" ht="12.75">
      <c r="A298" s="1" t="s">
        <v>77</v>
      </c>
      <c r="E298" s="21">
        <f>+E296+E280+E264+E241</f>
        <v>0</v>
      </c>
      <c r="F298" s="20">
        <f>IF(+Exch_Rate&gt;0,+Detail!E298/Exch_Rate," ")</f>
        <v>0</v>
      </c>
      <c r="I298" s="71">
        <f>+I296+I280+I264+I241</f>
        <v>0</v>
      </c>
      <c r="J298" s="71">
        <f>+J296+J280+J264+J241</f>
        <v>0</v>
      </c>
      <c r="K298" s="71">
        <f>+K296+K280+K264+K241</f>
        <v>0</v>
      </c>
      <c r="L298" s="76"/>
    </row>
    <row r="299" spans="1:12" ht="12.75">
      <c r="A299" s="1"/>
      <c r="E299" s="21"/>
      <c r="F299" s="20"/>
      <c r="I299" s="71"/>
      <c r="J299" s="71"/>
      <c r="K299" s="71"/>
      <c r="L299" s="76"/>
    </row>
    <row r="300" spans="1:12" ht="12.75">
      <c r="A300" s="1"/>
      <c r="E300" s="21"/>
      <c r="F300" s="20"/>
      <c r="I300" s="71"/>
      <c r="J300" s="71"/>
      <c r="K300" s="71"/>
      <c r="L300" s="76"/>
    </row>
    <row r="301" spans="1:12" ht="12.75">
      <c r="A301" s="1" t="s">
        <v>79</v>
      </c>
      <c r="C301" s="10"/>
      <c r="E301" s="21">
        <f>+E298+E217</f>
        <v>0</v>
      </c>
      <c r="F301" s="20">
        <f>IF(+Exch_Rate&gt;0,+Detail!E301/Exch_Rate," ")</f>
        <v>0</v>
      </c>
      <c r="I301" s="71">
        <f>+I298+I217</f>
        <v>0</v>
      </c>
      <c r="J301" s="71">
        <f>+J298+J217</f>
        <v>0</v>
      </c>
      <c r="K301" s="71">
        <f>+K298+K217</f>
        <v>0</v>
      </c>
      <c r="L301" s="76"/>
    </row>
    <row r="302" spans="1:12" ht="12.75">
      <c r="A302" s="1"/>
      <c r="C302" s="10"/>
      <c r="E302" s="21"/>
      <c r="F302" s="20"/>
      <c r="I302" s="71"/>
      <c r="J302" s="71"/>
      <c r="K302" s="71"/>
      <c r="L302" s="76"/>
    </row>
    <row r="303" spans="1:12" ht="12.75">
      <c r="A303" s="1" t="s">
        <v>138</v>
      </c>
      <c r="B303" s="2">
        <v>5</v>
      </c>
      <c r="C303" s="62" t="s">
        <v>167</v>
      </c>
      <c r="D303" s="70"/>
      <c r="E303" s="21">
        <f>+E301*B303/100</f>
        <v>0</v>
      </c>
      <c r="F303" s="20">
        <f>IF(+Exch_Rate&gt;0,+Detail!E303/Exch_Rate," ")</f>
        <v>0</v>
      </c>
      <c r="I303" s="71"/>
      <c r="J303" s="15">
        <f>+E303-I303</f>
        <v>0</v>
      </c>
      <c r="K303" s="71"/>
      <c r="L303" s="76"/>
    </row>
    <row r="304" spans="5:12" ht="12.75">
      <c r="E304" s="21"/>
      <c r="F304" s="20"/>
      <c r="I304" s="71"/>
      <c r="J304" s="71"/>
      <c r="K304" s="71"/>
      <c r="L304" s="76"/>
    </row>
    <row r="305" spans="5:12" ht="12.75">
      <c r="E305" s="21"/>
      <c r="F305" s="20"/>
      <c r="I305" s="71"/>
      <c r="J305" s="71"/>
      <c r="K305" s="71"/>
      <c r="L305" s="76"/>
    </row>
    <row r="306" spans="1:12" ht="12.75">
      <c r="A306" s="1" t="s">
        <v>81</v>
      </c>
      <c r="E306" s="21">
        <f>SUM(E301:E303)</f>
        <v>0</v>
      </c>
      <c r="F306" s="20">
        <f>IF(+Exch_Rate&gt;0,+Detail!E306/Exch_Rate," ")</f>
        <v>0</v>
      </c>
      <c r="I306" s="71">
        <f>SUM(I301:I303)</f>
        <v>0</v>
      </c>
      <c r="J306" s="71">
        <f>SUM(J301:J303)</f>
        <v>0</v>
      </c>
      <c r="K306" s="71">
        <f>SUM(K301:K303)</f>
        <v>0</v>
      </c>
      <c r="L306" s="76"/>
    </row>
    <row r="307" spans="1:12" ht="12.75">
      <c r="A307" s="12"/>
      <c r="E307" s="20"/>
      <c r="F307" s="20"/>
      <c r="I307" s="15"/>
      <c r="J307" s="15"/>
      <c r="K307" s="15"/>
      <c r="L307" s="75"/>
    </row>
    <row r="308" spans="3:12" ht="12.75">
      <c r="C308" s="12"/>
      <c r="D308" s="13"/>
      <c r="E308" s="21"/>
      <c r="F308" s="20"/>
      <c r="I308" s="71"/>
      <c r="J308" s="71"/>
      <c r="K308" s="71"/>
      <c r="L308" s="76"/>
    </row>
    <row r="309" spans="4:12" ht="12.75">
      <c r="D309" s="14" t="s">
        <v>82</v>
      </c>
      <c r="E309" s="24">
        <f>+E306-Summary!B44</f>
        <v>0</v>
      </c>
      <c r="F309" s="20">
        <f>IF(+Exch_Rate&gt;0,+Detail!E309/Exch_Rate," ")</f>
        <v>0</v>
      </c>
      <c r="I309" s="72"/>
      <c r="J309" s="72"/>
      <c r="K309" s="72"/>
      <c r="L309" s="77"/>
    </row>
    <row r="310" spans="9:12" ht="12.75">
      <c r="I310" s="15"/>
      <c r="J310" s="15"/>
      <c r="K310" s="15"/>
      <c r="L310" s="75"/>
    </row>
    <row r="311" spans="9:12" ht="12.75">
      <c r="I311" s="15"/>
      <c r="J311" s="15"/>
      <c r="K311" s="15"/>
      <c r="L311" s="75"/>
    </row>
    <row r="312" spans="9:12" ht="12.75">
      <c r="I312" s="15"/>
      <c r="J312" s="15"/>
      <c r="K312" s="15"/>
      <c r="L312" s="75"/>
    </row>
    <row r="313" spans="9:12" ht="12.75">
      <c r="I313" s="15"/>
      <c r="J313" s="15"/>
      <c r="K313" s="15"/>
      <c r="L313" s="75"/>
    </row>
    <row r="314" spans="9:12" ht="12.75">
      <c r="I314" s="15"/>
      <c r="J314" s="15"/>
      <c r="K314" s="15"/>
      <c r="L314" s="75"/>
    </row>
    <row r="315" spans="9:12" ht="12.75">
      <c r="I315" s="15"/>
      <c r="J315" s="15"/>
      <c r="K315" s="15"/>
      <c r="L315" s="75"/>
    </row>
    <row r="316" spans="9:12" ht="12.75">
      <c r="I316" s="15"/>
      <c r="J316" s="15"/>
      <c r="K316" s="15"/>
      <c r="L316" s="75"/>
    </row>
    <row r="317" spans="9:12" ht="12.75">
      <c r="I317" s="15"/>
      <c r="J317" s="15"/>
      <c r="K317" s="15"/>
      <c r="L317" s="75"/>
    </row>
    <row r="318" spans="9:12" ht="12.75">
      <c r="I318" s="15"/>
      <c r="J318" s="15"/>
      <c r="K318" s="15"/>
      <c r="L318" s="75"/>
    </row>
    <row r="319" spans="9:12" ht="12.75">
      <c r="I319" s="15"/>
      <c r="J319" s="15"/>
      <c r="K319" s="15"/>
      <c r="L319" s="75"/>
    </row>
    <row r="320" spans="9:12" ht="12.75">
      <c r="I320" s="15"/>
      <c r="J320" s="15"/>
      <c r="K320" s="15"/>
      <c r="L320" s="75"/>
    </row>
    <row r="321" spans="9:12" ht="12.75">
      <c r="I321" s="15"/>
      <c r="J321" s="15"/>
      <c r="K321" s="15"/>
      <c r="L321" s="75"/>
    </row>
    <row r="322" spans="9:12" ht="12.75">
      <c r="I322" s="15"/>
      <c r="J322" s="15"/>
      <c r="K322" s="15"/>
      <c r="L322" s="75"/>
    </row>
    <row r="323" spans="9:12" ht="12.75">
      <c r="I323" s="15"/>
      <c r="J323" s="15"/>
      <c r="K323" s="15"/>
      <c r="L323" s="75"/>
    </row>
    <row r="324" spans="9:12" ht="12.75">
      <c r="I324" s="15"/>
      <c r="J324" s="15"/>
      <c r="K324" s="15"/>
      <c r="L324" s="75"/>
    </row>
    <row r="325" spans="9:12" ht="12.75">
      <c r="I325" s="15"/>
      <c r="J325" s="15"/>
      <c r="K325" s="15"/>
      <c r="L325" s="75"/>
    </row>
    <row r="326" spans="9:12" ht="12.75">
      <c r="I326" s="15"/>
      <c r="J326" s="15"/>
      <c r="K326" s="15"/>
      <c r="L326" s="75"/>
    </row>
    <row r="327" spans="9:12" ht="12.75">
      <c r="I327" s="15"/>
      <c r="J327" s="15"/>
      <c r="K327" s="15"/>
      <c r="L327" s="75"/>
    </row>
    <row r="328" spans="9:12" ht="12.75">
      <c r="I328" s="15"/>
      <c r="J328" s="15"/>
      <c r="K328" s="15"/>
      <c r="L328" s="75"/>
    </row>
    <row r="329" spans="9:12" ht="12.75">
      <c r="I329" s="15"/>
      <c r="J329" s="15"/>
      <c r="K329" s="15"/>
      <c r="L329" s="75"/>
    </row>
    <row r="330" spans="9:12" ht="12.75">
      <c r="I330" s="15"/>
      <c r="J330" s="15"/>
      <c r="K330" s="15"/>
      <c r="L330" s="75"/>
    </row>
    <row r="331" spans="9:12" ht="12.75">
      <c r="I331" s="15"/>
      <c r="J331" s="15"/>
      <c r="K331" s="15"/>
      <c r="L331" s="75"/>
    </row>
    <row r="332" spans="9:12" ht="12.75">
      <c r="I332" s="15"/>
      <c r="J332" s="15"/>
      <c r="K332" s="15"/>
      <c r="L332" s="75"/>
    </row>
    <row r="333" spans="9:12" ht="12.75">
      <c r="I333" s="15"/>
      <c r="J333" s="15"/>
      <c r="K333" s="15"/>
      <c r="L333" s="75"/>
    </row>
    <row r="334" spans="9:12" ht="12.75">
      <c r="I334" s="15"/>
      <c r="J334" s="15"/>
      <c r="K334" s="15"/>
      <c r="L334" s="75"/>
    </row>
    <row r="335" spans="9:12" ht="12.75">
      <c r="I335" s="15"/>
      <c r="J335" s="15"/>
      <c r="K335" s="15"/>
      <c r="L335" s="75"/>
    </row>
    <row r="336" spans="9:12" ht="12.75">
      <c r="I336" s="15"/>
      <c r="J336" s="15"/>
      <c r="K336" s="15"/>
      <c r="L336" s="75"/>
    </row>
    <row r="337" spans="9:12" ht="12.75">
      <c r="I337" s="15"/>
      <c r="J337" s="15"/>
      <c r="K337" s="15"/>
      <c r="L337" s="75"/>
    </row>
    <row r="338" spans="9:12" ht="12.75">
      <c r="I338" s="15"/>
      <c r="J338" s="15"/>
      <c r="K338" s="15"/>
      <c r="L338" s="75"/>
    </row>
    <row r="339" spans="9:12" ht="12.75">
      <c r="I339" s="15"/>
      <c r="J339" s="15"/>
      <c r="K339" s="15"/>
      <c r="L339" s="75"/>
    </row>
    <row r="340" spans="9:12" ht="12.75">
      <c r="I340" s="15"/>
      <c r="J340" s="15"/>
      <c r="K340" s="15"/>
      <c r="L340" s="75"/>
    </row>
    <row r="341" spans="9:12" ht="12.75">
      <c r="I341" s="15"/>
      <c r="J341" s="15"/>
      <c r="K341" s="15"/>
      <c r="L341" s="75"/>
    </row>
    <row r="342" spans="9:12" ht="12.75">
      <c r="I342" s="15"/>
      <c r="J342" s="15"/>
      <c r="K342" s="15"/>
      <c r="L342" s="75"/>
    </row>
    <row r="343" spans="9:12" ht="12.75">
      <c r="I343" s="15"/>
      <c r="J343" s="15"/>
      <c r="K343" s="15"/>
      <c r="L343" s="75"/>
    </row>
    <row r="344" spans="9:12" ht="12.75">
      <c r="I344" s="15"/>
      <c r="J344" s="15"/>
      <c r="K344" s="15"/>
      <c r="L344" s="75"/>
    </row>
    <row r="345" spans="9:12" ht="12.75">
      <c r="I345" s="15"/>
      <c r="J345" s="15"/>
      <c r="K345" s="15"/>
      <c r="L345" s="75"/>
    </row>
    <row r="346" spans="9:12" ht="12.75">
      <c r="I346" s="15"/>
      <c r="J346" s="15"/>
      <c r="K346" s="15"/>
      <c r="L346" s="75"/>
    </row>
    <row r="347" spans="9:12" ht="12.75">
      <c r="I347" s="15"/>
      <c r="J347" s="15"/>
      <c r="K347" s="15"/>
      <c r="L347" s="75"/>
    </row>
    <row r="348" spans="9:12" ht="12.75">
      <c r="I348" s="15"/>
      <c r="J348" s="15"/>
      <c r="K348" s="15"/>
      <c r="L348" s="75"/>
    </row>
    <row r="349" spans="9:12" ht="12.75">
      <c r="I349" s="15"/>
      <c r="J349" s="15"/>
      <c r="K349" s="15"/>
      <c r="L349" s="75"/>
    </row>
  </sheetData>
  <sheetProtection password="DCF5" sheet="1" objects="1" scenarios="1" formatCells="0" formatColumns="0" formatRows="0" selectLockedCells="1"/>
  <printOptions gridLines="1"/>
  <pageMargins left="0.7480314960629921" right="0.7480314960629921" top="0.984251968503937" bottom="0.984251968503937" header="0.5118110236220472" footer="0.5118110236220472"/>
  <pageSetup fitToHeight="2" horizontalDpi="600" verticalDpi="600" orientation="portrait" paperSize="9" scale="45"/>
  <headerFooter alignWithMargins="0">
    <oddFooter>&amp;L&amp;F&amp;CPage &amp;P of &amp;N&amp;R&amp;D</oddFooter>
  </headerFooter>
  <rowBreaks count="2" manualBreakCount="2">
    <brk id="90" max="27" man="1"/>
    <brk id="190" max="255" man="1"/>
  </rowBreaks>
  <colBreaks count="2" manualBreakCount="2">
    <brk id="5" max="65535" man="1"/>
    <brk id="12" max="308" man="1"/>
  </colBreaks>
</worksheet>
</file>

<file path=xl/worksheets/sheet4.xml><?xml version="1.0" encoding="utf-8"?>
<worksheet xmlns="http://schemas.openxmlformats.org/spreadsheetml/2006/main" xmlns:r="http://schemas.openxmlformats.org/officeDocument/2006/relationships">
  <dimension ref="A1:G130"/>
  <sheetViews>
    <sheetView zoomScalePageLayoutView="0" workbookViewId="0" topLeftCell="A1">
      <selection activeCell="C22" sqref="C22"/>
    </sheetView>
  </sheetViews>
  <sheetFormatPr defaultColWidth="9.140625" defaultRowHeight="12.75"/>
  <cols>
    <col min="1" max="1" width="55.7109375" style="50" customWidth="1"/>
    <col min="2" max="2" width="8.28125" style="51" bestFit="1" customWidth="1"/>
    <col min="3" max="3" width="10.00390625" style="50" bestFit="1" customWidth="1"/>
    <col min="4" max="4" width="10.140625" style="52" bestFit="1" customWidth="1"/>
    <col min="5" max="5" width="11.140625" style="52" bestFit="1" customWidth="1"/>
    <col min="6" max="6" width="10.8515625" style="49" bestFit="1" customWidth="1"/>
    <col min="7" max="7" width="21.7109375" style="50" customWidth="1"/>
    <col min="8" max="8" width="16.28125" style="50" customWidth="1"/>
    <col min="9" max="16384" width="11.421875" style="50" customWidth="1"/>
  </cols>
  <sheetData>
    <row r="1" spans="1:6" ht="12.75">
      <c r="A1" s="25" t="s">
        <v>40</v>
      </c>
      <c r="B1" s="26" t="s">
        <v>41</v>
      </c>
      <c r="C1" s="27" t="s">
        <v>47</v>
      </c>
      <c r="D1" s="28" t="s">
        <v>44</v>
      </c>
      <c r="E1" s="28" t="s">
        <v>45</v>
      </c>
      <c r="F1" s="29" t="s">
        <v>46</v>
      </c>
    </row>
    <row r="2" spans="1:6" ht="12.75">
      <c r="A2" s="25"/>
      <c r="B2" s="26"/>
      <c r="C2" s="25"/>
      <c r="D2" s="28" t="s">
        <v>90</v>
      </c>
      <c r="E2" s="28" t="s">
        <v>90</v>
      </c>
      <c r="F2" s="29" t="s">
        <v>5</v>
      </c>
    </row>
    <row r="3" spans="1:6" ht="12.75">
      <c r="A3" s="25" t="s">
        <v>42</v>
      </c>
      <c r="D3" s="28"/>
      <c r="E3" s="28"/>
      <c r="F3" s="29"/>
    </row>
    <row r="4" spans="1:6" ht="12.75">
      <c r="A4" s="25"/>
      <c r="D4" s="28"/>
      <c r="E4" s="28"/>
      <c r="F4" s="29"/>
    </row>
    <row r="5" spans="1:7" ht="12.75">
      <c r="A5" s="50" t="s">
        <v>49</v>
      </c>
      <c r="B5" s="26"/>
      <c r="C5" s="25"/>
      <c r="D5" s="28"/>
      <c r="E5" s="28"/>
      <c r="F5" s="29"/>
      <c r="G5" s="30"/>
    </row>
    <row r="6" spans="2:7" ht="12.75">
      <c r="B6" s="26"/>
      <c r="C6" s="25"/>
      <c r="D6" s="28"/>
      <c r="E6" s="28"/>
      <c r="F6" s="29"/>
      <c r="G6" s="30"/>
    </row>
    <row r="7" spans="1:6" ht="12.75">
      <c r="A7" s="25" t="s">
        <v>168</v>
      </c>
      <c r="B7" s="51">
        <v>10</v>
      </c>
      <c r="C7" s="50" t="s">
        <v>91</v>
      </c>
      <c r="D7" s="52">
        <v>200000</v>
      </c>
      <c r="E7" s="33">
        <f>+D7*B7</f>
        <v>2000000</v>
      </c>
      <c r="F7" s="33">
        <f>SUM(E7/655.957)</f>
        <v>3048.9803447482077</v>
      </c>
    </row>
    <row r="8" spans="5:6" ht="12.75">
      <c r="E8" s="33"/>
      <c r="F8" s="33">
        <f>SUM(E8/655.957)</f>
        <v>0</v>
      </c>
    </row>
    <row r="9" spans="5:6" ht="12.75">
      <c r="E9" s="33"/>
      <c r="F9" s="33"/>
    </row>
    <row r="10" spans="1:7" ht="12.75">
      <c r="A10" s="25" t="s">
        <v>48</v>
      </c>
      <c r="E10" s="31">
        <f>SUM(E7:E8)</f>
        <v>2000000</v>
      </c>
      <c r="F10" s="31">
        <f>SUM(E10/655.957)</f>
        <v>3048.9803447482077</v>
      </c>
      <c r="G10" s="51"/>
    </row>
    <row r="11" spans="1:7" ht="12.75">
      <c r="A11" s="25"/>
      <c r="E11" s="32"/>
      <c r="F11" s="31"/>
      <c r="G11" s="51"/>
    </row>
    <row r="12" spans="1:7" ht="12.75">
      <c r="A12" s="25"/>
      <c r="E12" s="32"/>
      <c r="F12" s="31"/>
      <c r="G12" s="51"/>
    </row>
    <row r="13" spans="1:7" ht="12.75">
      <c r="A13" s="50" t="s">
        <v>50</v>
      </c>
      <c r="E13" s="32"/>
      <c r="F13" s="31"/>
      <c r="G13" s="51"/>
    </row>
    <row r="14" spans="2:7" ht="12.75">
      <c r="B14" s="55"/>
      <c r="E14" s="32"/>
      <c r="F14" s="31"/>
      <c r="G14" s="51"/>
    </row>
    <row r="15" spans="1:6" ht="12.75">
      <c r="A15" s="50" t="s">
        <v>92</v>
      </c>
      <c r="B15" s="55">
        <v>35</v>
      </c>
      <c r="C15" s="50" t="s">
        <v>93</v>
      </c>
      <c r="D15" s="52">
        <v>65000</v>
      </c>
      <c r="E15" s="33">
        <f>+D15*B15</f>
        <v>2275000</v>
      </c>
      <c r="F15" s="33">
        <f>SUM(E15/655.957)</f>
        <v>3468.215142151086</v>
      </c>
    </row>
    <row r="16" spans="1:6" ht="12.75">
      <c r="A16" s="50" t="s">
        <v>94</v>
      </c>
      <c r="B16" s="55">
        <v>10</v>
      </c>
      <c r="C16" s="50" t="s">
        <v>91</v>
      </c>
      <c r="D16" s="52">
        <v>200000</v>
      </c>
      <c r="E16" s="33">
        <f>+D16*B16</f>
        <v>2000000</v>
      </c>
      <c r="F16" s="33">
        <f>SUM(E16/655.957)</f>
        <v>3048.9803447482077</v>
      </c>
    </row>
    <row r="17" spans="2:6" ht="12.75">
      <c r="B17" s="55"/>
      <c r="E17" s="31"/>
      <c r="F17" s="33"/>
    </row>
    <row r="18" spans="1:7" ht="12.75">
      <c r="A18" s="25" t="s">
        <v>51</v>
      </c>
      <c r="E18" s="31">
        <f>SUM(E15:E17)</f>
        <v>4275000</v>
      </c>
      <c r="F18" s="31">
        <f>SUM(F15:F17)</f>
        <v>6517.195486899294</v>
      </c>
      <c r="G18" s="51"/>
    </row>
    <row r="19" spans="1:7" ht="12.75">
      <c r="A19" s="25"/>
      <c r="E19" s="32"/>
      <c r="F19" s="31"/>
      <c r="G19" s="51"/>
    </row>
    <row r="20" spans="1:6" ht="12.75">
      <c r="A20" s="25" t="s">
        <v>52</v>
      </c>
      <c r="F20" s="33">
        <f>SUM(E20/655.957)</f>
        <v>0</v>
      </c>
    </row>
    <row r="21" spans="1:6" ht="12.75">
      <c r="A21" s="25"/>
      <c r="F21" s="33"/>
    </row>
    <row r="22" spans="1:6" ht="12.75">
      <c r="A22" s="50" t="s">
        <v>169</v>
      </c>
      <c r="B22" s="51">
        <v>96</v>
      </c>
      <c r="C22" s="56" t="s">
        <v>162</v>
      </c>
      <c r="D22" s="52">
        <v>1500</v>
      </c>
      <c r="E22" s="33">
        <f>B22*D22</f>
        <v>144000</v>
      </c>
      <c r="F22" s="33">
        <f>SUM(E22/655.957)</f>
        <v>219.52658482187096</v>
      </c>
    </row>
    <row r="23" spans="1:6" ht="12.75">
      <c r="A23" s="50" t="s">
        <v>95</v>
      </c>
      <c r="B23" s="51">
        <v>1</v>
      </c>
      <c r="C23" s="57" t="s">
        <v>96</v>
      </c>
      <c r="D23" s="52">
        <v>200000</v>
      </c>
      <c r="E23" s="33">
        <f>B23*D23</f>
        <v>200000</v>
      </c>
      <c r="F23" s="33">
        <f>SUM(E23/655.957)</f>
        <v>304.89803447482075</v>
      </c>
    </row>
    <row r="24" spans="1:6" ht="12.75">
      <c r="A24" s="50" t="s">
        <v>97</v>
      </c>
      <c r="B24" s="51">
        <v>16</v>
      </c>
      <c r="C24" s="50" t="s">
        <v>93</v>
      </c>
      <c r="D24" s="52">
        <v>10000</v>
      </c>
      <c r="E24" s="33">
        <v>160000</v>
      </c>
      <c r="F24" s="33">
        <f>SUM(E24/655.957)</f>
        <v>243.9184275798566</v>
      </c>
    </row>
    <row r="25" spans="1:6" ht="12.75">
      <c r="A25" s="25"/>
      <c r="E25" s="33"/>
      <c r="F25" s="33"/>
    </row>
    <row r="26" spans="1:6" ht="12.75">
      <c r="A26" s="25" t="s">
        <v>53</v>
      </c>
      <c r="E26" s="31">
        <f>SUM(E22:E25)</f>
        <v>504000</v>
      </c>
      <c r="F26" s="31">
        <f>SUM(F22:F25)</f>
        <v>768.3430468765483</v>
      </c>
    </row>
    <row r="27" spans="1:6" ht="12.75">
      <c r="A27" s="25"/>
      <c r="E27" s="32"/>
      <c r="F27" s="33"/>
    </row>
    <row r="28" spans="1:6" ht="12.75">
      <c r="A28" s="50" t="s">
        <v>54</v>
      </c>
      <c r="E28" s="32"/>
      <c r="F28" s="33"/>
    </row>
    <row r="29" spans="1:6" ht="12.75">
      <c r="A29" s="25"/>
      <c r="E29" s="32"/>
      <c r="F29" s="33"/>
    </row>
    <row r="30" spans="1:6" ht="12.75">
      <c r="A30" s="53" t="s">
        <v>172</v>
      </c>
      <c r="B30" s="55">
        <v>20</v>
      </c>
      <c r="C30" s="50" t="s">
        <v>98</v>
      </c>
      <c r="D30" s="52">
        <v>20000</v>
      </c>
      <c r="E30" s="33">
        <f>+D30*B30</f>
        <v>400000</v>
      </c>
      <c r="F30" s="33">
        <f>SUM(E30/655.957)</f>
        <v>609.7960689496415</v>
      </c>
    </row>
    <row r="31" spans="1:6" ht="12.75">
      <c r="A31" s="53" t="s">
        <v>173</v>
      </c>
      <c r="B31" s="55">
        <v>10</v>
      </c>
      <c r="C31" s="50" t="s">
        <v>98</v>
      </c>
      <c r="D31" s="52">
        <v>20000</v>
      </c>
      <c r="E31" s="33">
        <f>+D31*B31</f>
        <v>200000</v>
      </c>
      <c r="F31" s="33">
        <f>SUM(E31/655.957)</f>
        <v>304.89803447482075</v>
      </c>
    </row>
    <row r="32" spans="1:6" ht="12.75">
      <c r="A32" s="53" t="s">
        <v>163</v>
      </c>
      <c r="B32" s="51">
        <v>24</v>
      </c>
      <c r="C32" s="58" t="s">
        <v>164</v>
      </c>
      <c r="D32" s="52">
        <v>3000</v>
      </c>
      <c r="E32" s="33">
        <f>+D32*B32</f>
        <v>72000</v>
      </c>
      <c r="F32" s="33">
        <f>SUM(E32/655.957)</f>
        <v>109.76329241093548</v>
      </c>
    </row>
    <row r="33" spans="5:6" ht="12.75">
      <c r="E33" s="33"/>
      <c r="F33" s="33"/>
    </row>
    <row r="34" spans="1:7" ht="12.75">
      <c r="A34" s="25" t="s">
        <v>55</v>
      </c>
      <c r="E34" s="31">
        <f>SUM(E30:E32)</f>
        <v>672000</v>
      </c>
      <c r="F34" s="31">
        <f>SUM(F30:F33)</f>
        <v>1024.4573958353976</v>
      </c>
      <c r="G34" s="51"/>
    </row>
    <row r="35" spans="1:7" ht="12.75">
      <c r="A35" s="25"/>
      <c r="E35" s="32"/>
      <c r="F35" s="31"/>
      <c r="G35" s="51"/>
    </row>
    <row r="36" spans="1:7" ht="12.75">
      <c r="A36" s="50" t="s">
        <v>56</v>
      </c>
      <c r="E36" s="32"/>
      <c r="F36" s="31"/>
      <c r="G36" s="51"/>
    </row>
    <row r="37" spans="1:7" ht="12.75">
      <c r="A37" s="25"/>
      <c r="E37" s="32"/>
      <c r="F37" s="31"/>
      <c r="G37" s="51"/>
    </row>
    <row r="38" spans="1:6" ht="12.75">
      <c r="A38" s="50" t="s">
        <v>170</v>
      </c>
      <c r="B38" s="51">
        <f>5*10</f>
        <v>50</v>
      </c>
      <c r="C38" s="50" t="s">
        <v>93</v>
      </c>
      <c r="D38" s="52">
        <v>10000</v>
      </c>
      <c r="E38" s="33">
        <f>+D38*B38</f>
        <v>500000</v>
      </c>
      <c r="F38" s="33">
        <f>SUM(E38/655.957)</f>
        <v>762.2450861870519</v>
      </c>
    </row>
    <row r="39" spans="1:6" ht="12.75">
      <c r="A39" s="50" t="s">
        <v>171</v>
      </c>
      <c r="B39" s="51">
        <v>50</v>
      </c>
      <c r="C39" s="50" t="s">
        <v>93</v>
      </c>
      <c r="D39" s="52">
        <v>5000</v>
      </c>
      <c r="E39" s="33">
        <f>+D39*B39</f>
        <v>250000</v>
      </c>
      <c r="F39" s="33">
        <f>SUM(E39/655.957)</f>
        <v>381.12254309352596</v>
      </c>
    </row>
    <row r="40" spans="5:6" ht="12.75">
      <c r="E40" s="33"/>
      <c r="F40" s="33"/>
    </row>
    <row r="41" spans="1:7" ht="12.75">
      <c r="A41" s="25" t="s">
        <v>57</v>
      </c>
      <c r="E41" s="31">
        <f>SUM(E38:E39)</f>
        <v>750000</v>
      </c>
      <c r="F41" s="31">
        <f>SUM(F38:F40)</f>
        <v>1143.3676292805778</v>
      </c>
      <c r="G41" s="51"/>
    </row>
    <row r="42" spans="1:7" ht="12.75">
      <c r="A42" s="25"/>
      <c r="E42" s="32"/>
      <c r="F42" s="31"/>
      <c r="G42" s="51"/>
    </row>
    <row r="43" spans="1:7" ht="12.75">
      <c r="A43" s="50" t="s">
        <v>58</v>
      </c>
      <c r="E43" s="32"/>
      <c r="F43" s="31"/>
      <c r="G43" s="51"/>
    </row>
    <row r="44" spans="1:7" ht="12.75">
      <c r="A44" s="25"/>
      <c r="E44" s="32"/>
      <c r="F44" s="31"/>
      <c r="G44" s="51"/>
    </row>
    <row r="45" spans="1:6" ht="12.75">
      <c r="A45" s="50" t="s">
        <v>100</v>
      </c>
      <c r="B45" s="51">
        <v>2</v>
      </c>
      <c r="C45" s="50" t="s">
        <v>101</v>
      </c>
      <c r="D45" s="52">
        <v>200000</v>
      </c>
      <c r="E45" s="33">
        <f>+D45*B45</f>
        <v>400000</v>
      </c>
      <c r="F45" s="33">
        <f>SUM(E45/655.957)</f>
        <v>609.7960689496415</v>
      </c>
    </row>
    <row r="46" spans="1:7" ht="12.75">
      <c r="A46" s="50" t="s">
        <v>102</v>
      </c>
      <c r="B46" s="51">
        <v>1</v>
      </c>
      <c r="C46" s="50" t="s">
        <v>103</v>
      </c>
      <c r="D46" s="52">
        <v>500000</v>
      </c>
      <c r="E46" s="33">
        <f>+D46*B46</f>
        <v>500000</v>
      </c>
      <c r="F46" s="33">
        <f>SUM(E46/655.957)</f>
        <v>762.2450861870519</v>
      </c>
      <c r="G46" s="25"/>
    </row>
    <row r="47" spans="1:6" ht="12.75">
      <c r="A47" s="50" t="s">
        <v>105</v>
      </c>
      <c r="B47" s="51">
        <v>4</v>
      </c>
      <c r="C47" s="50" t="s">
        <v>99</v>
      </c>
      <c r="D47" s="52">
        <v>10000</v>
      </c>
      <c r="E47" s="33">
        <f>+D47*B47</f>
        <v>40000</v>
      </c>
      <c r="F47" s="33">
        <f>SUM(E47/655.957)</f>
        <v>60.97960689496415</v>
      </c>
    </row>
    <row r="48" spans="1:6" ht="12.75">
      <c r="A48" s="50" t="s">
        <v>106</v>
      </c>
      <c r="B48" s="51">
        <v>2</v>
      </c>
      <c r="C48" s="50" t="s">
        <v>107</v>
      </c>
      <c r="D48" s="52">
        <v>100000</v>
      </c>
      <c r="E48" s="33">
        <f>+D48*B48</f>
        <v>200000</v>
      </c>
      <c r="F48" s="33">
        <f>SUM(E48/655.957)</f>
        <v>304.89803447482075</v>
      </c>
    </row>
    <row r="49" spans="1:6" ht="12.75">
      <c r="A49" s="50" t="s">
        <v>108</v>
      </c>
      <c r="B49" s="51">
        <v>1</v>
      </c>
      <c r="C49" s="50" t="s">
        <v>104</v>
      </c>
      <c r="D49" s="52">
        <v>250000</v>
      </c>
      <c r="E49" s="33">
        <f>+D49*B49</f>
        <v>250000</v>
      </c>
      <c r="F49" s="33">
        <f>SUM(E49/655.957)</f>
        <v>381.12254309352596</v>
      </c>
    </row>
    <row r="50" spans="5:6" ht="12.75">
      <c r="E50" s="33"/>
      <c r="F50" s="33"/>
    </row>
    <row r="51" spans="1:7" ht="12.75">
      <c r="A51" s="25" t="s">
        <v>59</v>
      </c>
      <c r="E51" s="31">
        <f>SUM(E45:E49)</f>
        <v>1390000</v>
      </c>
      <c r="F51" s="31">
        <f>SUM(F45:F49)</f>
        <v>2119.041339600004</v>
      </c>
      <c r="G51" s="51"/>
    </row>
    <row r="52" spans="1:7" ht="12.75">
      <c r="A52" s="25"/>
      <c r="E52" s="32"/>
      <c r="F52" s="31"/>
      <c r="G52" s="51"/>
    </row>
    <row r="53" spans="1:7" ht="12.75">
      <c r="A53" s="50" t="s">
        <v>60</v>
      </c>
      <c r="E53" s="32"/>
      <c r="F53" s="31"/>
      <c r="G53" s="51"/>
    </row>
    <row r="54" spans="1:7" ht="12.75">
      <c r="A54" s="25"/>
      <c r="E54" s="32"/>
      <c r="F54" s="31"/>
      <c r="G54" s="51"/>
    </row>
    <row r="55" spans="1:6" ht="12.75">
      <c r="A55" s="53" t="s">
        <v>109</v>
      </c>
      <c r="B55" s="55">
        <v>1000</v>
      </c>
      <c r="C55" s="53" t="s">
        <v>112</v>
      </c>
      <c r="D55" s="49">
        <v>1000</v>
      </c>
      <c r="E55" s="33">
        <f>+D55*B55</f>
        <v>1000000</v>
      </c>
      <c r="F55" s="33">
        <f>SUM(E55/655.957)</f>
        <v>1524.4901723741038</v>
      </c>
    </row>
    <row r="56" spans="1:6" ht="12.75">
      <c r="A56" s="53" t="s">
        <v>111</v>
      </c>
      <c r="B56" s="55">
        <v>1000</v>
      </c>
      <c r="C56" s="53" t="s">
        <v>110</v>
      </c>
      <c r="D56" s="49">
        <v>1000</v>
      </c>
      <c r="E56" s="33">
        <f>+D56*B56</f>
        <v>1000000</v>
      </c>
      <c r="F56" s="33">
        <f>SUM(E56/655.957)</f>
        <v>1524.4901723741038</v>
      </c>
    </row>
    <row r="57" spans="1:6" ht="12.75">
      <c r="A57" s="53" t="s">
        <v>113</v>
      </c>
      <c r="B57" s="55">
        <v>1</v>
      </c>
      <c r="C57" s="59" t="s">
        <v>96</v>
      </c>
      <c r="D57" s="49">
        <v>10000</v>
      </c>
      <c r="E57" s="33">
        <f>+D57*B57</f>
        <v>10000</v>
      </c>
      <c r="F57" s="33">
        <f>SUM(E57/655.957)</f>
        <v>15.244901723741037</v>
      </c>
    </row>
    <row r="58" spans="1:6" ht="12.75">
      <c r="A58" s="53" t="s">
        <v>114</v>
      </c>
      <c r="B58" s="55">
        <v>10</v>
      </c>
      <c r="C58" s="53" t="s">
        <v>115</v>
      </c>
      <c r="D58" s="49">
        <v>10000</v>
      </c>
      <c r="E58" s="33">
        <f>+D58*B58</f>
        <v>100000</v>
      </c>
      <c r="F58" s="33">
        <f>SUM(E58/655.957)</f>
        <v>152.44901723741037</v>
      </c>
    </row>
    <row r="59" spans="1:6" ht="12.75">
      <c r="A59" s="53" t="s">
        <v>116</v>
      </c>
      <c r="B59" s="55">
        <v>2000</v>
      </c>
      <c r="C59" s="53" t="s">
        <v>117</v>
      </c>
      <c r="D59" s="49">
        <v>500</v>
      </c>
      <c r="E59" s="33">
        <f>+D59*B59</f>
        <v>1000000</v>
      </c>
      <c r="F59" s="33">
        <f>SUM(E59/655.957)</f>
        <v>1524.4901723741038</v>
      </c>
    </row>
    <row r="60" spans="1:6" ht="12.75">
      <c r="A60" s="53"/>
      <c r="B60" s="55"/>
      <c r="C60" s="53"/>
      <c r="D60" s="49"/>
      <c r="E60" s="33"/>
      <c r="F60" s="33"/>
    </row>
    <row r="61" spans="1:7" ht="12.75">
      <c r="A61" s="54" t="s">
        <v>61</v>
      </c>
      <c r="B61" s="55"/>
      <c r="C61" s="53"/>
      <c r="D61" s="49"/>
      <c r="E61" s="31">
        <f>SUM(E55:E59)</f>
        <v>3110000</v>
      </c>
      <c r="F61" s="31">
        <f>SUM(F55:F59)</f>
        <v>4741.1644360834625</v>
      </c>
      <c r="G61" s="51"/>
    </row>
    <row r="62" spans="1:7" ht="12.75">
      <c r="A62" s="54"/>
      <c r="B62" s="55"/>
      <c r="C62" s="53"/>
      <c r="D62" s="49"/>
      <c r="E62" s="32"/>
      <c r="F62" s="31"/>
      <c r="G62" s="51"/>
    </row>
    <row r="63" spans="1:7" ht="12.75">
      <c r="A63" s="53" t="s">
        <v>62</v>
      </c>
      <c r="B63" s="55"/>
      <c r="C63" s="53"/>
      <c r="D63" s="49"/>
      <c r="E63" s="32"/>
      <c r="F63" s="31"/>
      <c r="G63" s="51"/>
    </row>
    <row r="64" spans="1:7" ht="12.75">
      <c r="A64" s="54"/>
      <c r="B64" s="55"/>
      <c r="C64" s="53"/>
      <c r="D64" s="49"/>
      <c r="E64" s="32"/>
      <c r="F64" s="31"/>
      <c r="G64" s="51"/>
    </row>
    <row r="65" spans="1:6" ht="12.75">
      <c r="A65" s="53" t="s">
        <v>165</v>
      </c>
      <c r="B65" s="55">
        <v>10</v>
      </c>
      <c r="C65" s="53" t="s">
        <v>118</v>
      </c>
      <c r="D65" s="49">
        <v>10000</v>
      </c>
      <c r="E65" s="33">
        <f>+D65*B65</f>
        <v>100000</v>
      </c>
      <c r="F65" s="33">
        <f>SUM(E65/655.957)</f>
        <v>152.44901723741037</v>
      </c>
    </row>
    <row r="66" spans="1:6" ht="12.75">
      <c r="A66" s="53" t="s">
        <v>174</v>
      </c>
      <c r="B66" s="55">
        <v>1</v>
      </c>
      <c r="C66" s="53" t="s">
        <v>175</v>
      </c>
      <c r="D66" s="49">
        <v>250000</v>
      </c>
      <c r="E66" s="33">
        <f>+D66*B66</f>
        <v>250000</v>
      </c>
      <c r="F66" s="33">
        <f>SUM(E66/655.957)</f>
        <v>381.12254309352596</v>
      </c>
    </row>
    <row r="67" spans="1:6" ht="12.75">
      <c r="A67" s="53" t="s">
        <v>119</v>
      </c>
      <c r="B67" s="55">
        <v>1</v>
      </c>
      <c r="C67" s="53" t="s">
        <v>120</v>
      </c>
      <c r="D67" s="49">
        <v>100000</v>
      </c>
      <c r="E67" s="33">
        <f>+D67*B67</f>
        <v>100000</v>
      </c>
      <c r="F67" s="33">
        <f>SUM(E67/655.957)</f>
        <v>152.44901723741037</v>
      </c>
    </row>
    <row r="68" spans="1:6" ht="12.75">
      <c r="A68" s="53"/>
      <c r="B68" s="55"/>
      <c r="C68" s="53"/>
      <c r="D68" s="49"/>
      <c r="E68" s="33"/>
      <c r="F68" s="33"/>
    </row>
    <row r="69" spans="1:7" ht="12.75">
      <c r="A69" s="54" t="s">
        <v>64</v>
      </c>
      <c r="B69" s="55"/>
      <c r="C69" s="53"/>
      <c r="D69" s="49"/>
      <c r="E69" s="31">
        <f>SUM(E65:E67)</f>
        <v>450000</v>
      </c>
      <c r="F69" s="31">
        <f>SUM(F65:F67)</f>
        <v>686.0205775683467</v>
      </c>
      <c r="G69" s="26"/>
    </row>
    <row r="70" spans="1:7" ht="12.75">
      <c r="A70" s="54"/>
      <c r="B70" s="55"/>
      <c r="C70" s="53"/>
      <c r="D70" s="49"/>
      <c r="E70" s="32"/>
      <c r="F70" s="33"/>
      <c r="G70" s="26"/>
    </row>
    <row r="71" spans="1:7" ht="12.75">
      <c r="A71" s="54"/>
      <c r="B71" s="55"/>
      <c r="C71" s="53"/>
      <c r="D71" s="49"/>
      <c r="E71" s="32"/>
      <c r="F71" s="33">
        <f>SUM(E71/655.957)</f>
        <v>0</v>
      </c>
      <c r="G71" s="26"/>
    </row>
    <row r="72" spans="1:7" ht="12.75">
      <c r="A72" s="54" t="s">
        <v>76</v>
      </c>
      <c r="B72" s="55"/>
      <c r="C72" s="49"/>
      <c r="D72" s="49"/>
      <c r="E72" s="31">
        <f>+E69+E61+E51+E41+E34+E18+E10+E26</f>
        <v>13151000</v>
      </c>
      <c r="F72" s="31">
        <f>+F69+F61+F51+F41+F34+F18+F10+F26</f>
        <v>20048.57025689184</v>
      </c>
      <c r="G72" s="51"/>
    </row>
    <row r="73" spans="1:7" ht="12.75">
      <c r="A73" s="54"/>
      <c r="B73" s="55"/>
      <c r="C73" s="49"/>
      <c r="D73" s="49"/>
      <c r="E73" s="32"/>
      <c r="F73" s="31"/>
      <c r="G73" s="51"/>
    </row>
    <row r="74" spans="1:6" ht="12.75">
      <c r="A74" s="53"/>
      <c r="B74" s="55"/>
      <c r="C74" s="53"/>
      <c r="D74" s="49"/>
      <c r="F74" s="33"/>
    </row>
    <row r="75" spans="1:6" s="25" customFormat="1" ht="12.75">
      <c r="A75" s="54" t="s">
        <v>43</v>
      </c>
      <c r="B75" s="55"/>
      <c r="C75" s="53"/>
      <c r="D75" s="60"/>
      <c r="E75" s="28"/>
      <c r="F75" s="29"/>
    </row>
    <row r="76" spans="1:6" ht="12.75">
      <c r="A76" s="53"/>
      <c r="B76" s="55"/>
      <c r="C76" s="53"/>
      <c r="D76" s="60"/>
      <c r="E76" s="28"/>
      <c r="F76" s="29"/>
    </row>
    <row r="77" spans="1:6" ht="12.75">
      <c r="A77" s="54" t="s">
        <v>66</v>
      </c>
      <c r="B77" s="55"/>
      <c r="C77" s="53"/>
      <c r="D77" s="60"/>
      <c r="E77" s="28"/>
      <c r="F77" s="29"/>
    </row>
    <row r="78" spans="1:6" ht="12.75">
      <c r="A78" s="53"/>
      <c r="B78" s="55"/>
      <c r="C78" s="53"/>
      <c r="D78" s="60"/>
      <c r="E78" s="28"/>
      <c r="F78" s="29"/>
    </row>
    <row r="79" spans="1:6" ht="12.75">
      <c r="A79" s="53" t="s">
        <v>63</v>
      </c>
      <c r="B79" s="55">
        <v>10</v>
      </c>
      <c r="C79" s="53" t="s">
        <v>91</v>
      </c>
      <c r="D79" s="49">
        <v>40000</v>
      </c>
      <c r="E79" s="33">
        <f>+D79*B79</f>
        <v>400000</v>
      </c>
      <c r="F79" s="33">
        <f aca="true" t="shared" si="0" ref="F79:F101">SUM(E79/655.957)</f>
        <v>609.7960689496415</v>
      </c>
    </row>
    <row r="80" spans="1:6" ht="12.75">
      <c r="A80" s="53" t="s">
        <v>121</v>
      </c>
      <c r="B80" s="55">
        <v>10</v>
      </c>
      <c r="C80" s="53" t="s">
        <v>91</v>
      </c>
      <c r="D80" s="49">
        <v>20000</v>
      </c>
      <c r="E80" s="33">
        <f>+D80*B80</f>
        <v>200000</v>
      </c>
      <c r="F80" s="33">
        <f t="shared" si="0"/>
        <v>304.89803447482075</v>
      </c>
    </row>
    <row r="81" spans="1:6" ht="12.75">
      <c r="A81" s="53"/>
      <c r="B81" s="55"/>
      <c r="C81" s="53"/>
      <c r="D81" s="49"/>
      <c r="E81" s="33"/>
      <c r="F81" s="33"/>
    </row>
    <row r="82" spans="1:6" ht="12.75">
      <c r="A82" s="54" t="s">
        <v>65</v>
      </c>
      <c r="B82" s="55"/>
      <c r="C82" s="53"/>
      <c r="D82" s="49"/>
      <c r="E82" s="31">
        <f>SUM(E79:E81)</f>
        <v>600000</v>
      </c>
      <c r="F82" s="31">
        <f>SUM(F79:F81)</f>
        <v>914.6941034244622</v>
      </c>
    </row>
    <row r="83" spans="1:6" ht="12.75">
      <c r="A83" s="53"/>
      <c r="B83" s="55"/>
      <c r="C83" s="53"/>
      <c r="D83" s="49"/>
      <c r="E83" s="32"/>
      <c r="F83" s="33">
        <f t="shared" si="0"/>
        <v>0</v>
      </c>
    </row>
    <row r="84" spans="1:6" ht="12.75">
      <c r="A84" s="54" t="s">
        <v>67</v>
      </c>
      <c r="B84" s="55"/>
      <c r="C84" s="53"/>
      <c r="D84" s="49"/>
      <c r="F84" s="33">
        <f t="shared" si="0"/>
        <v>0</v>
      </c>
    </row>
    <row r="85" spans="1:6" ht="12.75">
      <c r="A85" s="54"/>
      <c r="B85" s="55"/>
      <c r="C85" s="53"/>
      <c r="D85" s="49"/>
      <c r="F85" s="33"/>
    </row>
    <row r="86" spans="1:6" ht="12.75">
      <c r="A86" s="53" t="s">
        <v>68</v>
      </c>
      <c r="B86" s="55">
        <v>1</v>
      </c>
      <c r="C86" s="49" t="s">
        <v>96</v>
      </c>
      <c r="D86" s="49">
        <v>50000</v>
      </c>
      <c r="E86" s="33">
        <f>+D86*B86</f>
        <v>50000</v>
      </c>
      <c r="F86" s="33">
        <f t="shared" si="0"/>
        <v>76.22450861870519</v>
      </c>
    </row>
    <row r="87" spans="1:6" ht="12.75">
      <c r="A87" s="53" t="s">
        <v>69</v>
      </c>
      <c r="B87" s="55">
        <v>1</v>
      </c>
      <c r="C87" s="49" t="s">
        <v>96</v>
      </c>
      <c r="D87" s="49">
        <v>150000</v>
      </c>
      <c r="E87" s="33">
        <f>+D87*B87</f>
        <v>150000</v>
      </c>
      <c r="F87" s="33">
        <f t="shared" si="0"/>
        <v>228.67352585611556</v>
      </c>
    </row>
    <row r="88" spans="1:6" ht="12.75">
      <c r="A88" s="53" t="s">
        <v>122</v>
      </c>
      <c r="B88" s="55">
        <v>1</v>
      </c>
      <c r="C88" s="49" t="s">
        <v>96</v>
      </c>
      <c r="D88" s="49">
        <v>75000</v>
      </c>
      <c r="E88" s="33">
        <f>+D88*B88</f>
        <v>75000</v>
      </c>
      <c r="F88" s="33">
        <f t="shared" si="0"/>
        <v>114.33676292805778</v>
      </c>
    </row>
    <row r="89" spans="1:6" ht="12.75">
      <c r="A89" s="53"/>
      <c r="B89" s="55"/>
      <c r="C89" s="53"/>
      <c r="D89" s="49"/>
      <c r="E89" s="33"/>
      <c r="F89" s="33"/>
    </row>
    <row r="90" spans="1:6" ht="12.75">
      <c r="A90" s="54" t="s">
        <v>70</v>
      </c>
      <c r="B90" s="55"/>
      <c r="C90" s="53"/>
      <c r="D90" s="49"/>
      <c r="E90" s="31">
        <f>SUM(E86:E89)</f>
        <v>275000</v>
      </c>
      <c r="F90" s="31">
        <f>SUM(F86:F89)</f>
        <v>419.23479740287854</v>
      </c>
    </row>
    <row r="91" spans="1:6" ht="12.75">
      <c r="A91" s="53"/>
      <c r="B91" s="55"/>
      <c r="C91" s="53"/>
      <c r="D91" s="49"/>
      <c r="F91" s="33"/>
    </row>
    <row r="92" spans="1:6" ht="12.75">
      <c r="A92" s="54" t="s">
        <v>74</v>
      </c>
      <c r="B92" s="55"/>
      <c r="C92" s="53"/>
      <c r="D92" s="49"/>
      <c r="F92" s="33"/>
    </row>
    <row r="93" spans="1:6" ht="12.75">
      <c r="A93" s="53"/>
      <c r="B93" s="55"/>
      <c r="C93" s="53"/>
      <c r="D93" s="49"/>
      <c r="F93" s="33">
        <f t="shared" si="0"/>
        <v>0</v>
      </c>
    </row>
    <row r="94" spans="1:6" ht="12.75">
      <c r="A94" s="53" t="s">
        <v>166</v>
      </c>
      <c r="B94" s="55">
        <v>10</v>
      </c>
      <c r="C94" s="53" t="s">
        <v>91</v>
      </c>
      <c r="D94" s="49">
        <v>40000</v>
      </c>
      <c r="E94" s="33">
        <f>+D94*B94</f>
        <v>400000</v>
      </c>
      <c r="F94" s="33">
        <f t="shared" si="0"/>
        <v>609.7960689496415</v>
      </c>
    </row>
    <row r="95" spans="1:6" ht="12.75">
      <c r="A95" s="53" t="s">
        <v>86</v>
      </c>
      <c r="B95" s="55">
        <v>10</v>
      </c>
      <c r="C95" s="53" t="s">
        <v>91</v>
      </c>
      <c r="D95" s="49">
        <v>15000</v>
      </c>
      <c r="E95" s="33">
        <f>+D95*B95</f>
        <v>150000</v>
      </c>
      <c r="F95" s="33">
        <f t="shared" si="0"/>
        <v>228.67352585611556</v>
      </c>
    </row>
    <row r="96" spans="1:6" ht="12.75">
      <c r="A96" s="53" t="s">
        <v>72</v>
      </c>
      <c r="B96" s="55">
        <v>10</v>
      </c>
      <c r="C96" s="53" t="s">
        <v>91</v>
      </c>
      <c r="D96" s="49">
        <v>8000</v>
      </c>
      <c r="E96" s="33">
        <f>+D96*B96</f>
        <v>80000</v>
      </c>
      <c r="F96" s="33">
        <f t="shared" si="0"/>
        <v>121.9592137899283</v>
      </c>
    </row>
    <row r="97" spans="1:6" ht="12.75">
      <c r="A97" s="53"/>
      <c r="B97" s="55"/>
      <c r="C97" s="53"/>
      <c r="D97" s="49"/>
      <c r="E97" s="33"/>
      <c r="F97" s="33"/>
    </row>
    <row r="98" spans="1:6" ht="12.75">
      <c r="A98" s="54" t="s">
        <v>73</v>
      </c>
      <c r="B98" s="55"/>
      <c r="C98" s="53"/>
      <c r="D98" s="49"/>
      <c r="E98" s="31">
        <f>SUM(E94:E97)</f>
        <v>630000</v>
      </c>
      <c r="F98" s="31">
        <f>SUM(F94:F97)</f>
        <v>960.4288085956854</v>
      </c>
    </row>
    <row r="99" spans="1:6" ht="12.75">
      <c r="A99" s="53"/>
      <c r="B99" s="55"/>
      <c r="C99" s="53"/>
      <c r="D99" s="49"/>
      <c r="F99" s="33"/>
    </row>
    <row r="100" spans="1:6" ht="12.75">
      <c r="A100" s="54" t="s">
        <v>75</v>
      </c>
      <c r="B100" s="55"/>
      <c r="C100" s="53"/>
      <c r="D100" s="49"/>
      <c r="F100" s="33">
        <f t="shared" si="0"/>
        <v>0</v>
      </c>
    </row>
    <row r="101" spans="1:6" ht="12.75">
      <c r="A101" s="53"/>
      <c r="B101" s="55"/>
      <c r="C101" s="53"/>
      <c r="D101" s="49"/>
      <c r="F101" s="33">
        <f t="shared" si="0"/>
        <v>0</v>
      </c>
    </row>
    <row r="102" ht="12.75">
      <c r="F102" s="33"/>
    </row>
    <row r="103" spans="1:6" ht="12.75">
      <c r="A103" s="25" t="s">
        <v>78</v>
      </c>
      <c r="E103" s="33">
        <f>SUM(E102:E102)</f>
        <v>0</v>
      </c>
      <c r="F103" s="33">
        <f>SUM(F102:F102)</f>
        <v>0</v>
      </c>
    </row>
    <row r="104" ht="12.75">
      <c r="F104" s="33"/>
    </row>
    <row r="105" spans="1:7" ht="12.75">
      <c r="A105" s="25" t="s">
        <v>77</v>
      </c>
      <c r="E105" s="31">
        <f>+E103+E98+E90+E82</f>
        <v>1505000</v>
      </c>
      <c r="F105" s="31">
        <f>+F103+F98+F90+F82</f>
        <v>2294.3577094230263</v>
      </c>
      <c r="G105" s="51"/>
    </row>
    <row r="106" spans="1:7" ht="12.75">
      <c r="A106" s="25"/>
      <c r="E106" s="32"/>
      <c r="F106" s="31"/>
      <c r="G106" s="51"/>
    </row>
    <row r="107" spans="1:7" ht="12.75">
      <c r="A107" s="25"/>
      <c r="E107" s="32"/>
      <c r="F107" s="31"/>
      <c r="G107" s="51"/>
    </row>
    <row r="108" spans="1:7" ht="12.75">
      <c r="A108" s="25" t="s">
        <v>79</v>
      </c>
      <c r="C108" s="32"/>
      <c r="E108" s="31">
        <f>+E105+E72</f>
        <v>14656000</v>
      </c>
      <c r="F108" s="31">
        <f>+F105+F72</f>
        <v>22342.927966314866</v>
      </c>
      <c r="G108" s="51"/>
    </row>
    <row r="109" spans="1:7" ht="12.75">
      <c r="A109" s="25"/>
      <c r="C109" s="32"/>
      <c r="E109" s="32"/>
      <c r="F109" s="31"/>
      <c r="G109" s="51"/>
    </row>
    <row r="110" spans="1:6" ht="12.75">
      <c r="A110" s="25" t="s">
        <v>80</v>
      </c>
      <c r="B110" s="51">
        <v>5</v>
      </c>
      <c r="C110" s="50" t="s">
        <v>167</v>
      </c>
      <c r="D110" s="33"/>
      <c r="E110" s="31">
        <f>+E108*B110/100</f>
        <v>732800</v>
      </c>
      <c r="F110" s="31">
        <f>+F108*0.05</f>
        <v>1117.1463983157435</v>
      </c>
    </row>
    <row r="111" spans="5:6" ht="12.75">
      <c r="E111" s="32"/>
      <c r="F111" s="31"/>
    </row>
    <row r="112" spans="5:6" ht="12.75">
      <c r="E112" s="32"/>
      <c r="F112" s="31"/>
    </row>
    <row r="113" spans="1:6" ht="12.75">
      <c r="A113" s="25" t="s">
        <v>81</v>
      </c>
      <c r="E113" s="31">
        <f>SUM(E108:E110)</f>
        <v>15388800</v>
      </c>
      <c r="F113" s="31">
        <f>SUM(F108:F110)</f>
        <v>23460.07436463061</v>
      </c>
    </row>
    <row r="114" spans="1:6" ht="12.75">
      <c r="A114" s="34" t="s">
        <v>123</v>
      </c>
      <c r="F114" s="35"/>
    </row>
    <row r="115" spans="3:6" ht="12.75">
      <c r="C115" s="34"/>
      <c r="D115" s="36"/>
      <c r="E115" s="32"/>
      <c r="F115" s="32"/>
    </row>
    <row r="116" spans="3:7" ht="12.75">
      <c r="C116" s="53"/>
      <c r="D116" s="37"/>
      <c r="E116" s="38"/>
      <c r="F116" s="35"/>
      <c r="G116" s="53"/>
    </row>
    <row r="122" ht="12.75">
      <c r="G122" s="51"/>
    </row>
    <row r="123" ht="12.75">
      <c r="G123" s="51"/>
    </row>
    <row r="125" ht="12.75">
      <c r="G125" s="51"/>
    </row>
    <row r="126" ht="12.75">
      <c r="G126" s="51"/>
    </row>
    <row r="127" ht="12.75">
      <c r="G127" s="51"/>
    </row>
    <row r="128" ht="12.75">
      <c r="G128" s="51"/>
    </row>
    <row r="129" ht="12.75">
      <c r="G129" s="51"/>
    </row>
    <row r="130" ht="12.75">
      <c r="G130" s="51"/>
    </row>
  </sheetData>
  <sheetProtection password="DCF5" sheet="1" objects="1" scenarios="1"/>
  <printOptions/>
  <pageMargins left="0.75" right="0.75" top="1" bottom="1" header="0.5" footer="0.5"/>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2007-04-17T12:41:52Z</cp:lastPrinted>
  <dcterms:created xsi:type="dcterms:W3CDTF">2004-06-30T11:57:37Z</dcterms:created>
  <dcterms:modified xsi:type="dcterms:W3CDTF">2017-02-27T09:35:22Z</dcterms:modified>
  <cp:category/>
  <cp:version/>
  <cp:contentType/>
  <cp:contentStatus/>
</cp:coreProperties>
</file>